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kif-my.sharepoint.com/personal/gordana_mazalovic_kif_hr/Documents/Radna površina/GORDANA DOKUMENTI/GODIŠNJA FINANCIJSKA IZVJEŠĆA/2023/"/>
    </mc:Choice>
  </mc:AlternateContent>
  <xr:revisionPtr revIDLastSave="308" documentId="8_{604C3A24-3F1D-40ED-99CB-54F51AD18FFB}" xr6:coauthVersionLast="47" xr6:coauthVersionMax="47" xr10:uidLastSave="{68F7F9C2-EB54-49A3-AC84-8775666D1BD6}"/>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5" i="5" l="1"/>
  <c r="F123" i="6"/>
  <c r="D103" i="8"/>
  <c r="D56" i="8"/>
  <c r="D16" i="8"/>
  <c r="D7" i="8"/>
  <c r="E179" i="5"/>
  <c r="E177" i="5" s="1"/>
  <c r="E188" i="5"/>
  <c r="H292" i="9" s="1"/>
  <c r="D20" i="5"/>
  <c r="E288" i="5"/>
  <c r="D264" i="5"/>
  <c r="E264" i="5"/>
  <c r="F264" i="5"/>
  <c r="E20" i="5"/>
  <c r="E36" i="5"/>
  <c r="F36" i="5" s="1"/>
  <c r="E717" i="4"/>
  <c r="M218" i="9" s="1"/>
  <c r="F218" i="9" s="1"/>
  <c r="L1447" i="9"/>
  <c r="J1447" i="9"/>
  <c r="F317" i="9"/>
  <c r="F316" i="9"/>
  <c r="F315" i="9"/>
  <c r="F314" i="9"/>
  <c r="F313" i="9"/>
  <c r="F312" i="9"/>
  <c r="F311" i="9"/>
  <c r="F310" i="9"/>
  <c r="F309" i="9"/>
  <c r="H308" i="9"/>
  <c r="G308" i="9"/>
  <c r="F308" i="9"/>
  <c r="F307" i="9"/>
  <c r="H306" i="9"/>
  <c r="G306" i="9"/>
  <c r="F306" i="9"/>
  <c r="H305" i="9"/>
  <c r="G305" i="9"/>
  <c r="E305" i="9" s="1"/>
  <c r="B305" i="9" s="1"/>
  <c r="F305" i="9"/>
  <c r="H304" i="9"/>
  <c r="G304" i="9"/>
  <c r="F304" i="9"/>
  <c r="H303" i="9"/>
  <c r="G303" i="9"/>
  <c r="F303" i="9"/>
  <c r="H302" i="9"/>
  <c r="G302" i="9"/>
  <c r="F302" i="9"/>
  <c r="H301" i="9"/>
  <c r="G301" i="9"/>
  <c r="E301" i="9" s="1"/>
  <c r="B301" i="9" s="1"/>
  <c r="F301" i="9"/>
  <c r="H300" i="9"/>
  <c r="G300" i="9"/>
  <c r="F300" i="9"/>
  <c r="H299" i="9"/>
  <c r="G299" i="9"/>
  <c r="F299" i="9"/>
  <c r="H298" i="9"/>
  <c r="G298" i="9"/>
  <c r="F298" i="9"/>
  <c r="H297" i="9"/>
  <c r="G297" i="9"/>
  <c r="F297" i="9"/>
  <c r="H296" i="9"/>
  <c r="G296" i="9"/>
  <c r="E296" i="9" s="1"/>
  <c r="F296" i="9"/>
  <c r="H295" i="9"/>
  <c r="G295" i="9"/>
  <c r="F295" i="9"/>
  <c r="H294" i="9"/>
  <c r="E294" i="9" s="1"/>
  <c r="B294" i="9" s="1"/>
  <c r="G294" i="9"/>
  <c r="F294" i="9"/>
  <c r="H293" i="9"/>
  <c r="G293" i="9"/>
  <c r="F293"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E269" i="9"/>
  <c r="M268" i="9"/>
  <c r="F268" i="9" s="1"/>
  <c r="B268" i="9" s="1"/>
  <c r="L268" i="9"/>
  <c r="E268" i="9"/>
  <c r="M267" i="9"/>
  <c r="L267" i="9"/>
  <c r="F267" i="9"/>
  <c r="E267" i="9"/>
  <c r="B267" i="9" s="1"/>
  <c r="M266" i="9"/>
  <c r="L266" i="9"/>
  <c r="F266" i="9"/>
  <c r="B266" i="9" s="1"/>
  <c r="E266" i="9"/>
  <c r="M265" i="9"/>
  <c r="L265" i="9"/>
  <c r="E265" i="9"/>
  <c r="M264" i="9"/>
  <c r="F264" i="9" s="1"/>
  <c r="B264" i="9" s="1"/>
  <c r="L264" i="9"/>
  <c r="E264" i="9"/>
  <c r="M263" i="9"/>
  <c r="L263" i="9"/>
  <c r="F263" i="9"/>
  <c r="E263" i="9"/>
  <c r="B263" i="9" s="1"/>
  <c r="M262" i="9"/>
  <c r="L262" i="9"/>
  <c r="F262" i="9"/>
  <c r="B262" i="9" s="1"/>
  <c r="E262" i="9"/>
  <c r="M261" i="9"/>
  <c r="L261" i="9"/>
  <c r="E261" i="9"/>
  <c r="M260" i="9"/>
  <c r="F260" i="9" s="1"/>
  <c r="B260" i="9" s="1"/>
  <c r="L260" i="9"/>
  <c r="E260" i="9"/>
  <c r="M259" i="9"/>
  <c r="L259" i="9"/>
  <c r="F259" i="9"/>
  <c r="E259" i="9"/>
  <c r="B259" i="9" s="1"/>
  <c r="M258" i="9"/>
  <c r="L258" i="9"/>
  <c r="F258" i="9"/>
  <c r="B258" i="9" s="1"/>
  <c r="E258" i="9"/>
  <c r="M257" i="9"/>
  <c r="L257" i="9"/>
  <c r="E257" i="9"/>
  <c r="M256" i="9"/>
  <c r="L256" i="9"/>
  <c r="E256" i="9"/>
  <c r="M255" i="9"/>
  <c r="L255" i="9"/>
  <c r="F255" i="9"/>
  <c r="E255" i="9"/>
  <c r="B255" i="9" s="1"/>
  <c r="M254" i="9"/>
  <c r="L254" i="9"/>
  <c r="F254" i="9"/>
  <c r="B254" i="9" s="1"/>
  <c r="E254" i="9"/>
  <c r="M253" i="9"/>
  <c r="L253" i="9"/>
  <c r="E253" i="9"/>
  <c r="M252" i="9"/>
  <c r="F252" i="9" s="1"/>
  <c r="B252" i="9" s="1"/>
  <c r="L252" i="9"/>
  <c r="E252" i="9"/>
  <c r="M251" i="9"/>
  <c r="L251" i="9"/>
  <c r="F251" i="9"/>
  <c r="E251" i="9"/>
  <c r="B251" i="9" s="1"/>
  <c r="M250" i="9"/>
  <c r="L250" i="9"/>
  <c r="F250" i="9"/>
  <c r="B250" i="9" s="1"/>
  <c r="E250" i="9"/>
  <c r="M249" i="9"/>
  <c r="L249" i="9"/>
  <c r="E249" i="9"/>
  <c r="M248" i="9"/>
  <c r="L248" i="9"/>
  <c r="E248" i="9"/>
  <c r="M247" i="9"/>
  <c r="L247" i="9"/>
  <c r="F247" i="9"/>
  <c r="E247" i="9"/>
  <c r="B247" i="9" s="1"/>
  <c r="M246" i="9"/>
  <c r="L246" i="9"/>
  <c r="F246" i="9"/>
  <c r="B246" i="9" s="1"/>
  <c r="E246" i="9"/>
  <c r="M245" i="9"/>
  <c r="L245" i="9"/>
  <c r="E245" i="9"/>
  <c r="M244" i="9"/>
  <c r="L244" i="9"/>
  <c r="E244" i="9"/>
  <c r="M243" i="9"/>
  <c r="L243" i="9"/>
  <c r="F243" i="9"/>
  <c r="E243" i="9"/>
  <c r="B243" i="9" s="1"/>
  <c r="M242" i="9"/>
  <c r="L242" i="9"/>
  <c r="F242" i="9"/>
  <c r="E242" i="9"/>
  <c r="B242" i="9" s="1"/>
  <c r="M241" i="9"/>
  <c r="L241" i="9"/>
  <c r="E241" i="9"/>
  <c r="M240" i="9"/>
  <c r="L240" i="9"/>
  <c r="E240" i="9"/>
  <c r="M239" i="9"/>
  <c r="L239" i="9"/>
  <c r="F239" i="9"/>
  <c r="E239" i="9"/>
  <c r="B239" i="9" s="1"/>
  <c r="M238" i="9"/>
  <c r="L238" i="9"/>
  <c r="F238" i="9"/>
  <c r="E238" i="9"/>
  <c r="B238" i="9" s="1"/>
  <c r="M237" i="9"/>
  <c r="L237" i="9"/>
  <c r="E237" i="9"/>
  <c r="M236" i="9"/>
  <c r="L236" i="9"/>
  <c r="E236" i="9"/>
  <c r="M235" i="9"/>
  <c r="L235" i="9"/>
  <c r="F235" i="9"/>
  <c r="E235" i="9"/>
  <c r="B235" i="9" s="1"/>
  <c r="M234" i="9"/>
  <c r="L234" i="9"/>
  <c r="F234" i="9"/>
  <c r="B234" i="9" s="1"/>
  <c r="E234" i="9"/>
  <c r="M233" i="9"/>
  <c r="L233" i="9"/>
  <c r="E233" i="9"/>
  <c r="M232" i="9"/>
  <c r="L232" i="9"/>
  <c r="E232" i="9"/>
  <c r="M231" i="9"/>
  <c r="L231" i="9"/>
  <c r="F231" i="9"/>
  <c r="E231" i="9"/>
  <c r="B231" i="9" s="1"/>
  <c r="M230" i="9"/>
  <c r="L230" i="9"/>
  <c r="F230" i="9"/>
  <c r="E230" i="9"/>
  <c r="B230" i="9" s="1"/>
  <c r="M229" i="9"/>
  <c r="L229" i="9"/>
  <c r="E229" i="9"/>
  <c r="M228" i="9"/>
  <c r="L228" i="9"/>
  <c r="E228" i="9"/>
  <c r="M227" i="9"/>
  <c r="L227" i="9"/>
  <c r="F227" i="9"/>
  <c r="E227" i="9"/>
  <c r="B227" i="9" s="1"/>
  <c r="M226" i="9"/>
  <c r="L226" i="9"/>
  <c r="F226" i="9"/>
  <c r="E226" i="9"/>
  <c r="B226" i="9" s="1"/>
  <c r="M225" i="9"/>
  <c r="L225" i="9"/>
  <c r="E225" i="9"/>
  <c r="M224" i="9"/>
  <c r="L224" i="9"/>
  <c r="E224" i="9"/>
  <c r="M223" i="9"/>
  <c r="L223" i="9"/>
  <c r="F223" i="9"/>
  <c r="E223" i="9"/>
  <c r="M222" i="9"/>
  <c r="L222" i="9"/>
  <c r="F222" i="9"/>
  <c r="E222" i="9"/>
  <c r="B222" i="9" s="1"/>
  <c r="M221" i="9"/>
  <c r="L221" i="9"/>
  <c r="E221" i="9"/>
  <c r="M220" i="9"/>
  <c r="L220" i="9"/>
  <c r="E220" i="9"/>
  <c r="M219" i="9"/>
  <c r="L219" i="9"/>
  <c r="F219" i="9"/>
  <c r="E219" i="9"/>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F141" i="9"/>
  <c r="H140" i="9"/>
  <c r="E140" i="9" s="1"/>
  <c r="G140" i="9"/>
  <c r="F140" i="9"/>
  <c r="B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G132" i="9"/>
  <c r="F132" i="9"/>
  <c r="B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G124" i="9"/>
  <c r="F124" i="9"/>
  <c r="B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G116" i="9"/>
  <c r="F116" i="9"/>
  <c r="B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G108" i="9"/>
  <c r="F108" i="9"/>
  <c r="B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F101" i="9"/>
  <c r="H100" i="9"/>
  <c r="E100" i="9" s="1"/>
  <c r="G100" i="9"/>
  <c r="F100" i="9"/>
  <c r="B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G92" i="9"/>
  <c r="F92" i="9"/>
  <c r="B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G84" i="9"/>
  <c r="F84" i="9"/>
  <c r="B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F77" i="9"/>
  <c r="H76" i="9"/>
  <c r="E76" i="9" s="1"/>
  <c r="G76" i="9"/>
  <c r="F76" i="9"/>
  <c r="B76" i="9"/>
  <c r="H75" i="9"/>
  <c r="G75" i="9"/>
  <c r="F75" i="9"/>
  <c r="E75" i="9"/>
  <c r="B75" i="9" s="1"/>
  <c r="H74" i="9"/>
  <c r="G74" i="9"/>
  <c r="F74" i="9"/>
  <c r="H73" i="9"/>
  <c r="G73" i="9"/>
  <c r="F73" i="9"/>
  <c r="E73" i="9"/>
  <c r="B73" i="9" s="1"/>
  <c r="H72" i="9"/>
  <c r="G72" i="9"/>
  <c r="F72" i="9"/>
  <c r="E72" i="9"/>
  <c r="H71" i="9"/>
  <c r="G71" i="9"/>
  <c r="E71" i="9" s="1"/>
  <c r="F71" i="9"/>
  <c r="H70" i="9"/>
  <c r="G70" i="9"/>
  <c r="E70" i="9" s="1"/>
  <c r="F70" i="9"/>
  <c r="H69" i="9"/>
  <c r="G69" i="9"/>
  <c r="F69" i="9"/>
  <c r="H68" i="9"/>
  <c r="E68" i="9" s="1"/>
  <c r="B68" i="9" s="1"/>
  <c r="G68" i="9"/>
  <c r="F68" i="9"/>
  <c r="H67" i="9"/>
  <c r="G67" i="9"/>
  <c r="F67" i="9"/>
  <c r="E67" i="9"/>
  <c r="B67" i="9" s="1"/>
  <c r="H66" i="9"/>
  <c r="G66" i="9"/>
  <c r="F66" i="9"/>
  <c r="H65" i="9"/>
  <c r="G65" i="9"/>
  <c r="F65" i="9"/>
  <c r="E65" i="9"/>
  <c r="B65" i="9" s="1"/>
  <c r="H64" i="9"/>
  <c r="G64" i="9"/>
  <c r="F64" i="9"/>
  <c r="E64" i="9"/>
  <c r="H63" i="9"/>
  <c r="G63" i="9"/>
  <c r="E63" i="9" s="1"/>
  <c r="B63" i="9" s="1"/>
  <c r="F63" i="9"/>
  <c r="H62" i="9"/>
  <c r="G62" i="9"/>
  <c r="E62" i="9" s="1"/>
  <c r="F62" i="9"/>
  <c r="H61" i="9"/>
  <c r="G61" i="9"/>
  <c r="F61" i="9"/>
  <c r="H60" i="9"/>
  <c r="G60" i="9"/>
  <c r="F60" i="9"/>
  <c r="E60" i="9"/>
  <c r="B60" i="9" s="1"/>
  <c r="H59" i="9"/>
  <c r="G59" i="9"/>
  <c r="F59" i="9"/>
  <c r="E59" i="9"/>
  <c r="H58" i="9"/>
  <c r="G58" i="9"/>
  <c r="F58" i="9"/>
  <c r="H57" i="9"/>
  <c r="G57" i="9"/>
  <c r="F57" i="9"/>
  <c r="E57" i="9"/>
  <c r="B57" i="9" s="1"/>
  <c r="H56" i="9"/>
  <c r="G56" i="9"/>
  <c r="F56" i="9"/>
  <c r="E56" i="9"/>
  <c r="H55" i="9"/>
  <c r="G55" i="9"/>
  <c r="E55" i="9" s="1"/>
  <c r="B55" i="9" s="1"/>
  <c r="F55" i="9"/>
  <c r="H54" i="9"/>
  <c r="G54" i="9"/>
  <c r="E54" i="9" s="1"/>
  <c r="F54" i="9"/>
  <c r="H53" i="9"/>
  <c r="G53" i="9"/>
  <c r="F53" i="9"/>
  <c r="H52" i="9"/>
  <c r="G52" i="9"/>
  <c r="F52" i="9"/>
  <c r="E52" i="9"/>
  <c r="B52" i="9" s="1"/>
  <c r="H51" i="9"/>
  <c r="G51" i="9"/>
  <c r="F51" i="9"/>
  <c r="E51" i="9"/>
  <c r="H50" i="9"/>
  <c r="G50" i="9"/>
  <c r="F50" i="9"/>
  <c r="H49" i="9"/>
  <c r="G49" i="9"/>
  <c r="F49" i="9"/>
  <c r="E49" i="9"/>
  <c r="B49" i="9" s="1"/>
  <c r="H48" i="9"/>
  <c r="G48" i="9"/>
  <c r="F48" i="9"/>
  <c r="E48" i="9"/>
  <c r="H47" i="9"/>
  <c r="G47" i="9"/>
  <c r="F47" i="9"/>
  <c r="H46" i="9"/>
  <c r="G46" i="9"/>
  <c r="E46" i="9" s="1"/>
  <c r="F46" i="9"/>
  <c r="H45" i="9"/>
  <c r="G45" i="9"/>
  <c r="F45" i="9"/>
  <c r="H44" i="9"/>
  <c r="E44" i="9" s="1"/>
  <c r="B44" i="9" s="1"/>
  <c r="G44" i="9"/>
  <c r="F44" i="9"/>
  <c r="H43" i="9"/>
  <c r="G43" i="9"/>
  <c r="F43" i="9"/>
  <c r="E43" i="9"/>
  <c r="B43" i="9" s="1"/>
  <c r="H42" i="9"/>
  <c r="G42" i="9"/>
  <c r="F42" i="9"/>
  <c r="H41" i="9"/>
  <c r="E41" i="9" s="1"/>
  <c r="B41" i="9" s="1"/>
  <c r="G41" i="9"/>
  <c r="F41" i="9"/>
  <c r="H40" i="9"/>
  <c r="E40" i="9" s="1"/>
  <c r="G40" i="9"/>
  <c r="F40" i="9"/>
  <c r="H39" i="9"/>
  <c r="G39" i="9"/>
  <c r="E39" i="9" s="1"/>
  <c r="F39" i="9"/>
  <c r="H38" i="9"/>
  <c r="G38" i="9"/>
  <c r="F38" i="9"/>
  <c r="H37" i="9"/>
  <c r="G37" i="9"/>
  <c r="F37" i="9"/>
  <c r="H36" i="9"/>
  <c r="E36" i="9" s="1"/>
  <c r="B36" i="9" s="1"/>
  <c r="G36" i="9"/>
  <c r="F36" i="9"/>
  <c r="H35" i="9"/>
  <c r="G35" i="9"/>
  <c r="F35" i="9"/>
  <c r="E35" i="9"/>
  <c r="B35" i="9" s="1"/>
  <c r="H34" i="9"/>
  <c r="G34" i="9"/>
  <c r="F34" i="9"/>
  <c r="H33" i="9"/>
  <c r="G33" i="9"/>
  <c r="F33" i="9"/>
  <c r="H32" i="9"/>
  <c r="G32" i="9"/>
  <c r="F32" i="9"/>
  <c r="H31" i="9"/>
  <c r="G31" i="9"/>
  <c r="E31" i="9" s="1"/>
  <c r="B31" i="9" s="1"/>
  <c r="F31" i="9"/>
  <c r="H30" i="9"/>
  <c r="G30" i="9"/>
  <c r="E30" i="9" s="1"/>
  <c r="F30" i="9"/>
  <c r="H29" i="9"/>
  <c r="G29" i="9"/>
  <c r="F29" i="9"/>
  <c r="H28" i="9"/>
  <c r="G28" i="9"/>
  <c r="F28" i="9"/>
  <c r="E28" i="9"/>
  <c r="B28" i="9" s="1"/>
  <c r="H27" i="9"/>
  <c r="G27" i="9"/>
  <c r="F27" i="9"/>
  <c r="H26" i="9"/>
  <c r="G26" i="9"/>
  <c r="F26" i="9"/>
  <c r="H25" i="9"/>
  <c r="G25" i="9"/>
  <c r="F25" i="9"/>
  <c r="E25" i="9"/>
  <c r="B25" i="9" s="1"/>
  <c r="H24" i="9"/>
  <c r="G24" i="9"/>
  <c r="F24" i="9"/>
  <c r="E24" i="9"/>
  <c r="H23" i="9"/>
  <c r="G23" i="9"/>
  <c r="E23" i="9" s="1"/>
  <c r="B23" i="9" s="1"/>
  <c r="F23" i="9"/>
  <c r="H22" i="9"/>
  <c r="G22" i="9"/>
  <c r="E22" i="9" s="1"/>
  <c r="F22" i="9"/>
  <c r="F21" i="9"/>
  <c r="F4" i="9"/>
  <c r="O3" i="9"/>
  <c r="G275" i="9" s="1"/>
  <c r="I3" i="9"/>
  <c r="H3" i="9"/>
  <c r="G3" i="9"/>
  <c r="D101" i="8"/>
  <c r="I36" i="3" s="1"/>
  <c r="D95" i="8"/>
  <c r="D90" i="8"/>
  <c r="D85" i="8"/>
  <c r="D80" i="8"/>
  <c r="C1555" i="1" s="1"/>
  <c r="D75" i="8"/>
  <c r="D70" i="8"/>
  <c r="D65" i="8"/>
  <c r="C1540" i="1" s="1"/>
  <c r="H1540" i="1" s="1"/>
  <c r="D60" i="8"/>
  <c r="C1535" i="1" s="1"/>
  <c r="G1535" i="1" s="1"/>
  <c r="D55" i="8"/>
  <c r="D50" i="8"/>
  <c r="D44" i="8"/>
  <c r="D36" i="8"/>
  <c r="D26" i="8"/>
  <c r="D24" i="8" s="1"/>
  <c r="C1499" i="1" s="1"/>
  <c r="D18" i="8"/>
  <c r="D8" i="8"/>
  <c r="E44" i="7"/>
  <c r="I32" i="3" s="1"/>
  <c r="D44" i="7"/>
  <c r="E39" i="7"/>
  <c r="D39" i="7"/>
  <c r="D38" i="7" s="1"/>
  <c r="E38" i="7"/>
  <c r="I31" i="3" s="1"/>
  <c r="E30" i="7"/>
  <c r="D30" i="7"/>
  <c r="E23" i="7"/>
  <c r="E22" i="7" s="1"/>
  <c r="D23" i="7"/>
  <c r="D22" i="7"/>
  <c r="E14" i="7"/>
  <c r="D14" i="7"/>
  <c r="E7" i="7"/>
  <c r="D1438" i="1" s="1"/>
  <c r="D7" i="7"/>
  <c r="D6" i="7" s="1"/>
  <c r="D5" i="7" s="1"/>
  <c r="F140" i="6"/>
  <c r="F139" i="6"/>
  <c r="F138" i="6"/>
  <c r="F137" i="6"/>
  <c r="F136" i="6"/>
  <c r="F135" i="6"/>
  <c r="F134" i="6"/>
  <c r="F133" i="6"/>
  <c r="F132" i="6"/>
  <c r="F131" i="6"/>
  <c r="E130" i="6"/>
  <c r="E129" i="6" s="1"/>
  <c r="D130" i="6"/>
  <c r="F128" i="6"/>
  <c r="F127" i="6"/>
  <c r="F126" i="6"/>
  <c r="F125" i="6"/>
  <c r="F124" i="6"/>
  <c r="E122" i="6"/>
  <c r="E114" i="6" s="1"/>
  <c r="I27" i="3" s="1"/>
  <c r="D122" i="6"/>
  <c r="C1416" i="1"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D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3" i="5"/>
  <c r="F262" i="5"/>
  <c r="F260" i="5"/>
  <c r="E259" i="5"/>
  <c r="E258" i="5" s="1"/>
  <c r="D1235" i="1" s="1"/>
  <c r="D259" i="5"/>
  <c r="F257" i="5"/>
  <c r="F256" i="5"/>
  <c r="F255" i="5"/>
  <c r="F254" i="5"/>
  <c r="F253" i="5"/>
  <c r="F252" i="5"/>
  <c r="F251" i="5"/>
  <c r="E250" i="5"/>
  <c r="D250" i="5"/>
  <c r="F250" i="5" s="1"/>
  <c r="F249" i="5"/>
  <c r="F248" i="5"/>
  <c r="F247" i="5"/>
  <c r="E246" i="5"/>
  <c r="E245" i="5" s="1"/>
  <c r="D1222" i="1" s="1"/>
  <c r="D246" i="5"/>
  <c r="F244" i="5"/>
  <c r="F243" i="5"/>
  <c r="E242" i="5"/>
  <c r="D1219" i="1" s="1"/>
  <c r="D242" i="5"/>
  <c r="F241" i="5"/>
  <c r="F240" i="5"/>
  <c r="E239" i="5"/>
  <c r="D239" i="5"/>
  <c r="C1216" i="1" s="1"/>
  <c r="F236" i="5"/>
  <c r="F235"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E191" i="5"/>
  <c r="E190" i="5" s="1"/>
  <c r="H309" i="9" s="1"/>
  <c r="D191" i="5"/>
  <c r="C1168" i="1" s="1"/>
  <c r="F189" i="5"/>
  <c r="F188" i="5"/>
  <c r="F187" i="5"/>
  <c r="F186" i="5"/>
  <c r="F185" i="5"/>
  <c r="F184" i="5"/>
  <c r="F183" i="5"/>
  <c r="F182" i="5"/>
  <c r="F181" i="5"/>
  <c r="E180" i="5"/>
  <c r="D180" i="5"/>
  <c r="F179" i="5"/>
  <c r="F178"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E70" i="5"/>
  <c r="E69" i="5" s="1"/>
  <c r="D1047" i="1" s="1"/>
  <c r="D70" i="5"/>
  <c r="D69" i="5" s="1"/>
  <c r="C1047" i="1" s="1"/>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D35" i="5"/>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D594" i="4"/>
  <c r="E593" i="4"/>
  <c r="D587" i="1" s="1"/>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F525" i="4"/>
  <c r="E525" i="4"/>
  <c r="D525" i="4"/>
  <c r="F524" i="4"/>
  <c r="F523" i="4"/>
  <c r="F522" i="4"/>
  <c r="E522" i="4"/>
  <c r="D522" i="4"/>
  <c r="F521" i="4"/>
  <c r="F520" i="4"/>
  <c r="E519" i="4"/>
  <c r="D519" i="4"/>
  <c r="F519" i="4" s="1"/>
  <c r="F518" i="4"/>
  <c r="F517" i="4"/>
  <c r="E516" i="4"/>
  <c r="E515" i="4" s="1"/>
  <c r="D509"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1" i="1" s="1"/>
  <c r="D427" i="4"/>
  <c r="F427" i="4" s="1"/>
  <c r="F426" i="4"/>
  <c r="F425" i="4"/>
  <c r="F424" i="4"/>
  <c r="F423" i="4"/>
  <c r="E422" i="4"/>
  <c r="D422" i="4"/>
  <c r="F422" i="4" s="1"/>
  <c r="F421" i="4"/>
  <c r="D421" i="4"/>
  <c r="E418" i="4"/>
  <c r="F418" i="4" s="1"/>
  <c r="D418" i="4"/>
  <c r="E417" i="4"/>
  <c r="D412" i="1" s="1"/>
  <c r="D417" i="4"/>
  <c r="C412" i="1" s="1"/>
  <c r="E416" i="4"/>
  <c r="D411" i="1" s="1"/>
  <c r="D416" i="4"/>
  <c r="C411" i="1"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3" i="4"/>
  <c r="F342" i="4"/>
  <c r="F341" i="4"/>
  <c r="F340" i="4"/>
  <c r="F339" i="4"/>
  <c r="E339" i="4"/>
  <c r="D334" i="1" s="1"/>
  <c r="D339" i="4"/>
  <c r="F338" i="4"/>
  <c r="F337" i="4"/>
  <c r="F336" i="4"/>
  <c r="E336" i="4"/>
  <c r="D336" i="4"/>
  <c r="F335" i="4"/>
  <c r="F334" i="4"/>
  <c r="F333" i="4"/>
  <c r="F332" i="4"/>
  <c r="F331" i="4"/>
  <c r="E331" i="4"/>
  <c r="E311" i="4" s="1"/>
  <c r="D306" i="1"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D259" i="1" s="1"/>
  <c r="D263" i="4"/>
  <c r="F263" i="4" s="1"/>
  <c r="F262" i="4"/>
  <c r="F261" i="4"/>
  <c r="F260" i="4"/>
  <c r="F259" i="4"/>
  <c r="E259" i="4"/>
  <c r="E252" i="4" s="1"/>
  <c r="D248" i="1" s="1"/>
  <c r="D259" i="4"/>
  <c r="F258" i="4"/>
  <c r="F257" i="4"/>
  <c r="F256" i="4"/>
  <c r="F255" i="4"/>
  <c r="F254" i="4"/>
  <c r="F253" i="4"/>
  <c r="E253" i="4"/>
  <c r="D253" i="4"/>
  <c r="D252" i="4" s="1"/>
  <c r="F251" i="4"/>
  <c r="F250" i="4"/>
  <c r="F249" i="4"/>
  <c r="F248" i="4"/>
  <c r="E247" i="4"/>
  <c r="D247" i="4"/>
  <c r="F246" i="4"/>
  <c r="F245" i="4"/>
  <c r="F244" i="4"/>
  <c r="E244" i="4"/>
  <c r="D244" i="4"/>
  <c r="F243" i="4"/>
  <c r="F242" i="4"/>
  <c r="F241" i="4"/>
  <c r="E240" i="4"/>
  <c r="D236" i="1" s="1"/>
  <c r="D240" i="4"/>
  <c r="F240" i="4" s="1"/>
  <c r="F239" i="4"/>
  <c r="F238" i="4"/>
  <c r="F237" i="4"/>
  <c r="F236" i="4"/>
  <c r="E236" i="4"/>
  <c r="D236" i="4"/>
  <c r="F235" i="4"/>
  <c r="F234" i="4"/>
  <c r="F233" i="4"/>
  <c r="F232" i="4"/>
  <c r="F231" i="4"/>
  <c r="E231" i="4"/>
  <c r="D231" i="4"/>
  <c r="F230" i="4"/>
  <c r="F229" i="4"/>
  <c r="E228" i="4"/>
  <c r="F228" i="4" s="1"/>
  <c r="D228" i="4"/>
  <c r="F227" i="4"/>
  <c r="F226" i="4"/>
  <c r="E225" i="4"/>
  <c r="D225" i="4"/>
  <c r="F223" i="4"/>
  <c r="F222" i="4"/>
  <c r="F221" i="4"/>
  <c r="F220" i="4"/>
  <c r="F219" i="4"/>
  <c r="E219" i="4"/>
  <c r="D215" i="1" s="1"/>
  <c r="D219" i="4"/>
  <c r="F218" i="4"/>
  <c r="F217" i="4"/>
  <c r="F216" i="4"/>
  <c r="E216" i="4"/>
  <c r="D216" i="4"/>
  <c r="E215" i="4"/>
  <c r="D211" i="1" s="1"/>
  <c r="D215" i="4"/>
  <c r="F214" i="4"/>
  <c r="F213" i="4"/>
  <c r="F212" i="4"/>
  <c r="F211" i="4"/>
  <c r="E210" i="4"/>
  <c r="D210" i="4"/>
  <c r="F209" i="4"/>
  <c r="F208" i="4"/>
  <c r="F207" i="4"/>
  <c r="F206" i="4"/>
  <c r="F205" i="4"/>
  <c r="F204" i="4"/>
  <c r="F203" i="4"/>
  <c r="F202" i="4"/>
  <c r="E202" i="4"/>
  <c r="D198" i="1"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F159" i="4" s="1"/>
  <c r="D159" i="4"/>
  <c r="F158" i="4"/>
  <c r="F157" i="4"/>
  <c r="F156" i="4"/>
  <c r="F155" i="4"/>
  <c r="F154" i="4"/>
  <c r="F153" i="4"/>
  <c r="E153" i="4"/>
  <c r="E152" i="4" s="1"/>
  <c r="D153" i="4"/>
  <c r="D152" i="4"/>
  <c r="C148" i="1" s="1"/>
  <c r="F150" i="4"/>
  <c r="F149" i="4"/>
  <c r="F148" i="4"/>
  <c r="F147" i="4"/>
  <c r="F146" i="4"/>
  <c r="F145" i="4"/>
  <c r="F144" i="4"/>
  <c r="F143" i="4"/>
  <c r="F142" i="4"/>
  <c r="F141" i="4"/>
  <c r="E140" i="4"/>
  <c r="E139" i="4" s="1"/>
  <c r="D135" i="1" s="1"/>
  <c r="D140" i="4"/>
  <c r="F140" i="4" s="1"/>
  <c r="D139" i="4"/>
  <c r="F139" i="4" s="1"/>
  <c r="F138" i="4"/>
  <c r="F137" i="4"/>
  <c r="F136" i="4"/>
  <c r="F135" i="4"/>
  <c r="E134" i="4"/>
  <c r="F134" i="4" s="1"/>
  <c r="D134" i="4"/>
  <c r="D133" i="4"/>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H1577" i="1"/>
  <c r="G1577" i="1"/>
  <c r="C1577" i="1"/>
  <c r="H1575" i="1"/>
  <c r="C1575" i="1"/>
  <c r="G1575" i="1" s="1"/>
  <c r="H1574" i="1"/>
  <c r="G1574" i="1"/>
  <c r="C1574" i="1"/>
  <c r="G1573" i="1"/>
  <c r="C1573" i="1"/>
  <c r="H1573" i="1" s="1"/>
  <c r="G1572" i="1"/>
  <c r="C1572" i="1"/>
  <c r="H1572" i="1" s="1"/>
  <c r="H1571" i="1"/>
  <c r="C1571" i="1"/>
  <c r="G1571" i="1" s="1"/>
  <c r="H1570" i="1"/>
  <c r="G1570" i="1"/>
  <c r="C1570" i="1"/>
  <c r="H1569" i="1"/>
  <c r="G1569" i="1"/>
  <c r="C1569" i="1"/>
  <c r="G1568" i="1"/>
  <c r="C1568" i="1"/>
  <c r="H1568" i="1" s="1"/>
  <c r="H1567" i="1"/>
  <c r="C1567" i="1"/>
  <c r="G1567" i="1" s="1"/>
  <c r="H1566" i="1"/>
  <c r="G1566" i="1"/>
  <c r="C1566" i="1"/>
  <c r="C1565" i="1"/>
  <c r="H1565" i="1" s="1"/>
  <c r="G1564" i="1"/>
  <c r="C1564" i="1"/>
  <c r="H1564" i="1" s="1"/>
  <c r="C1563" i="1"/>
  <c r="G1563" i="1" s="1"/>
  <c r="H1562" i="1"/>
  <c r="G1562" i="1"/>
  <c r="C1562" i="1"/>
  <c r="H1561" i="1"/>
  <c r="G1561" i="1"/>
  <c r="C1561" i="1"/>
  <c r="C1560" i="1"/>
  <c r="H1560" i="1" s="1"/>
  <c r="H1559" i="1"/>
  <c r="C1559" i="1"/>
  <c r="G1559" i="1" s="1"/>
  <c r="H1558" i="1"/>
  <c r="G1558" i="1"/>
  <c r="C1558" i="1"/>
  <c r="C1557" i="1"/>
  <c r="H1557" i="1" s="1"/>
  <c r="G1556" i="1"/>
  <c r="C1556" i="1"/>
  <c r="H1556" i="1" s="1"/>
  <c r="H1554" i="1"/>
  <c r="G1554" i="1"/>
  <c r="C1554" i="1"/>
  <c r="H1553" i="1"/>
  <c r="G1553" i="1"/>
  <c r="C1553" i="1"/>
  <c r="C1552" i="1"/>
  <c r="H1552" i="1" s="1"/>
  <c r="H1551" i="1"/>
  <c r="C1551" i="1"/>
  <c r="G1551" i="1" s="1"/>
  <c r="H1550" i="1"/>
  <c r="G1550" i="1"/>
  <c r="C1550" i="1"/>
  <c r="C1549" i="1"/>
  <c r="H1549" i="1" s="1"/>
  <c r="G1548" i="1"/>
  <c r="C1548" i="1"/>
  <c r="H1548" i="1" s="1"/>
  <c r="C1547" i="1"/>
  <c r="G1547" i="1" s="1"/>
  <c r="H1546" i="1"/>
  <c r="G1546" i="1"/>
  <c r="C1546" i="1"/>
  <c r="H1545" i="1"/>
  <c r="G1545" i="1"/>
  <c r="C1545" i="1"/>
  <c r="C1544" i="1"/>
  <c r="H1544" i="1" s="1"/>
  <c r="H1543" i="1"/>
  <c r="C1543" i="1"/>
  <c r="G1543" i="1" s="1"/>
  <c r="H1542" i="1"/>
  <c r="G1542" i="1"/>
  <c r="C1542" i="1"/>
  <c r="G1541" i="1"/>
  <c r="C1541" i="1"/>
  <c r="H1541" i="1" s="1"/>
  <c r="C1539" i="1"/>
  <c r="G1539" i="1" s="1"/>
  <c r="H1538" i="1"/>
  <c r="G1538" i="1"/>
  <c r="C1538" i="1"/>
  <c r="H1537" i="1"/>
  <c r="G1537" i="1"/>
  <c r="C1537" i="1"/>
  <c r="C1536" i="1"/>
  <c r="H1536" i="1" s="1"/>
  <c r="H1534" i="1"/>
  <c r="G1534" i="1"/>
  <c r="C1534" i="1"/>
  <c r="C1533" i="1"/>
  <c r="H1533" i="1" s="1"/>
  <c r="C1532" i="1"/>
  <c r="H1532" i="1" s="1"/>
  <c r="C1531" i="1"/>
  <c r="G1531" i="1" s="1"/>
  <c r="C1530" i="1"/>
  <c r="H1530" i="1" s="1"/>
  <c r="H1529" i="1"/>
  <c r="G1529" i="1"/>
  <c r="C1529" i="1"/>
  <c r="C1528" i="1"/>
  <c r="H1528" i="1" s="1"/>
  <c r="H1527" i="1"/>
  <c r="C1527" i="1"/>
  <c r="G1527" i="1" s="1"/>
  <c r="H1526" i="1"/>
  <c r="G1526" i="1"/>
  <c r="C1526" i="1"/>
  <c r="G1525" i="1"/>
  <c r="C1525" i="1"/>
  <c r="H1525" i="1" s="1"/>
  <c r="C1523" i="1"/>
  <c r="G1523" i="1" s="1"/>
  <c r="H1522" i="1"/>
  <c r="G1522" i="1"/>
  <c r="C1522" i="1"/>
  <c r="H1521" i="1"/>
  <c r="G1521" i="1"/>
  <c r="C1521" i="1"/>
  <c r="C1520" i="1"/>
  <c r="H1520" i="1" s="1"/>
  <c r="C1516" i="1"/>
  <c r="H1516" i="1" s="1"/>
  <c r="C1515" i="1"/>
  <c r="H1514" i="1"/>
  <c r="G1514" i="1"/>
  <c r="C1514" i="1"/>
  <c r="H1513" i="1"/>
  <c r="C1513" i="1"/>
  <c r="G1513" i="1" s="1"/>
  <c r="C1512" i="1"/>
  <c r="H1511" i="1"/>
  <c r="C1511" i="1"/>
  <c r="G1511" i="1" s="1"/>
  <c r="C1510" i="1"/>
  <c r="H1510" i="1" s="1"/>
  <c r="C1509" i="1"/>
  <c r="G1509" i="1" s="1"/>
  <c r="C1508" i="1"/>
  <c r="H1508" i="1" s="1"/>
  <c r="C1507" i="1"/>
  <c r="H1506" i="1"/>
  <c r="G1506" i="1"/>
  <c r="C1506" i="1"/>
  <c r="C1505" i="1"/>
  <c r="H1505" i="1" s="1"/>
  <c r="C1504" i="1"/>
  <c r="C1503" i="1"/>
  <c r="G1503" i="1" s="1"/>
  <c r="H1502" i="1"/>
  <c r="G1502" i="1"/>
  <c r="C1502" i="1"/>
  <c r="C1500" i="1"/>
  <c r="H1500" i="1" s="1"/>
  <c r="H1498" i="1"/>
  <c r="G1498" i="1"/>
  <c r="C1498" i="1"/>
  <c r="C1497" i="1"/>
  <c r="H1497" i="1" s="1"/>
  <c r="C1496" i="1"/>
  <c r="C1495" i="1"/>
  <c r="G1495" i="1" s="1"/>
  <c r="H1494" i="1"/>
  <c r="G1494" i="1"/>
  <c r="C1494" i="1"/>
  <c r="C1493" i="1"/>
  <c r="G1493" i="1" s="1"/>
  <c r="C1492" i="1"/>
  <c r="H1492" i="1" s="1"/>
  <c r="C1491" i="1"/>
  <c r="H1490" i="1"/>
  <c r="G1490" i="1"/>
  <c r="C1490" i="1"/>
  <c r="H1489" i="1"/>
  <c r="G1489" i="1"/>
  <c r="C1489" i="1"/>
  <c r="C1488" i="1"/>
  <c r="C1487" i="1"/>
  <c r="G1487" i="1" s="1"/>
  <c r="C1486" i="1"/>
  <c r="H1486" i="1" s="1"/>
  <c r="C1485" i="1"/>
  <c r="G1485" i="1" s="1"/>
  <c r="C1484" i="1"/>
  <c r="H1484" i="1" s="1"/>
  <c r="C1482" i="1"/>
  <c r="H1482" i="1" s="1"/>
  <c r="C1480" i="1"/>
  <c r="J1479" i="1"/>
  <c r="D1479" i="1"/>
  <c r="G1479" i="1" s="1"/>
  <c r="C1479" i="1"/>
  <c r="J1478" i="1"/>
  <c r="D1478" i="1"/>
  <c r="C1478" i="1"/>
  <c r="G1478" i="1" s="1"/>
  <c r="H1477" i="1"/>
  <c r="D1477" i="1"/>
  <c r="J1477" i="1" s="1"/>
  <c r="C1477" i="1"/>
  <c r="D1476" i="1"/>
  <c r="C1476" i="1"/>
  <c r="G1476" i="1" s="1"/>
  <c r="C1475" i="1"/>
  <c r="J1474" i="1"/>
  <c r="H1474" i="1"/>
  <c r="G1474" i="1"/>
  <c r="I1474" i="1" s="1"/>
  <c r="D1474" i="1"/>
  <c r="C1474" i="1"/>
  <c r="D1473" i="1"/>
  <c r="C1473" i="1"/>
  <c r="D1472" i="1"/>
  <c r="H1472" i="1" s="1"/>
  <c r="C1472" i="1"/>
  <c r="D1471" i="1"/>
  <c r="H1471" i="1" s="1"/>
  <c r="C1471" i="1"/>
  <c r="D1470" i="1"/>
  <c r="C1470" i="1"/>
  <c r="G1470" i="1" s="1"/>
  <c r="D1469" i="1"/>
  <c r="C1469" i="1"/>
  <c r="D1468" i="1"/>
  <c r="H1468" i="1" s="1"/>
  <c r="C1468" i="1"/>
  <c r="D1467" i="1"/>
  <c r="H1467" i="1" s="1"/>
  <c r="C1467" i="1"/>
  <c r="J1466" i="1"/>
  <c r="H1466" i="1"/>
  <c r="G1466" i="1"/>
  <c r="I1466" i="1" s="1"/>
  <c r="D1466" i="1"/>
  <c r="C1466" i="1"/>
  <c r="J1465" i="1"/>
  <c r="D1465" i="1"/>
  <c r="C1465" i="1"/>
  <c r="J1464" i="1"/>
  <c r="G1464" i="1"/>
  <c r="I1464" i="1" s="1"/>
  <c r="D1464" i="1"/>
  <c r="H1464" i="1" s="1"/>
  <c r="C1464" i="1"/>
  <c r="H1463" i="1"/>
  <c r="D1463" i="1"/>
  <c r="C1463" i="1"/>
  <c r="J1462" i="1"/>
  <c r="H1462" i="1"/>
  <c r="G1462" i="1"/>
  <c r="D1462" i="1"/>
  <c r="C1462" i="1"/>
  <c r="H1461" i="1"/>
  <c r="G1461" i="1"/>
  <c r="D1461" i="1"/>
  <c r="C1461" i="1"/>
  <c r="J1460" i="1"/>
  <c r="D1460" i="1"/>
  <c r="C1460" i="1"/>
  <c r="J1459" i="1"/>
  <c r="D1459" i="1"/>
  <c r="H1459" i="1" s="1"/>
  <c r="C1459" i="1"/>
  <c r="D1458" i="1"/>
  <c r="H1458" i="1" s="1"/>
  <c r="C1458" i="1"/>
  <c r="J1457" i="1"/>
  <c r="H1457" i="1"/>
  <c r="G1457" i="1"/>
  <c r="I1457" i="1" s="1"/>
  <c r="D1457" i="1"/>
  <c r="C1457" i="1"/>
  <c r="D1456" i="1"/>
  <c r="C1456" i="1"/>
  <c r="D1455" i="1"/>
  <c r="H1455" i="1" s="1"/>
  <c r="C1455" i="1"/>
  <c r="D1454" i="1"/>
  <c r="H1454" i="1" s="1"/>
  <c r="C1454" i="1"/>
  <c r="G1453" i="1"/>
  <c r="D1453" i="1"/>
  <c r="H1453" i="1" s="1"/>
  <c r="C1453" i="1"/>
  <c r="H1452" i="1"/>
  <c r="D1452" i="1"/>
  <c r="C1452" i="1"/>
  <c r="J1451" i="1"/>
  <c r="H1451" i="1"/>
  <c r="G1451" i="1"/>
  <c r="D1451" i="1"/>
  <c r="C1451" i="1"/>
  <c r="J1450" i="1"/>
  <c r="D1450" i="1"/>
  <c r="C1450" i="1"/>
  <c r="J1449" i="1"/>
  <c r="D1449" i="1"/>
  <c r="H1449" i="1" s="1"/>
  <c r="C1449" i="1"/>
  <c r="D1448" i="1"/>
  <c r="H1448" i="1" s="1"/>
  <c r="C1448" i="1"/>
  <c r="J1447" i="1"/>
  <c r="H1447" i="1"/>
  <c r="G1447" i="1"/>
  <c r="I1447" i="1" s="1"/>
  <c r="D1447" i="1"/>
  <c r="C1447" i="1"/>
  <c r="D1446" i="1"/>
  <c r="C1446" i="1"/>
  <c r="D1445" i="1"/>
  <c r="C1445" i="1"/>
  <c r="D1444" i="1"/>
  <c r="C1444" i="1"/>
  <c r="D1443" i="1"/>
  <c r="G1443" i="1" s="1"/>
  <c r="C1443" i="1"/>
  <c r="D1442" i="1"/>
  <c r="C1442" i="1"/>
  <c r="J1442" i="1" s="1"/>
  <c r="D1441" i="1"/>
  <c r="C1441" i="1"/>
  <c r="D1440" i="1"/>
  <c r="C1440" i="1"/>
  <c r="D1439" i="1"/>
  <c r="G1439" i="1" s="1"/>
  <c r="C1439" i="1"/>
  <c r="C1438" i="1"/>
  <c r="C1437" i="1"/>
  <c r="C1436" i="1"/>
  <c r="D1434" i="1"/>
  <c r="G1434" i="1" s="1"/>
  <c r="C1434" i="1"/>
  <c r="D1433" i="1"/>
  <c r="C1433" i="1"/>
  <c r="G1432" i="1"/>
  <c r="D1432" i="1"/>
  <c r="C1432" i="1"/>
  <c r="H1432" i="1" s="1"/>
  <c r="D1431" i="1"/>
  <c r="G1431" i="1" s="1"/>
  <c r="C1431" i="1"/>
  <c r="D1430" i="1"/>
  <c r="C1430" i="1"/>
  <c r="H1430" i="1" s="1"/>
  <c r="D1429" i="1"/>
  <c r="C1429" i="1"/>
  <c r="D1428" i="1"/>
  <c r="H1428" i="1" s="1"/>
  <c r="C1428" i="1"/>
  <c r="D1427" i="1"/>
  <c r="C1427" i="1"/>
  <c r="G1427" i="1" s="1"/>
  <c r="D1426" i="1"/>
  <c r="C1426" i="1"/>
  <c r="G1426" i="1" s="1"/>
  <c r="H1425" i="1"/>
  <c r="D1425" i="1"/>
  <c r="C1425" i="1"/>
  <c r="G1425" i="1" s="1"/>
  <c r="D1424" i="1"/>
  <c r="H1424" i="1" s="1"/>
  <c r="C1424" i="1"/>
  <c r="D1423" i="1"/>
  <c r="D1422" i="1"/>
  <c r="C1422" i="1"/>
  <c r="G1422" i="1" s="1"/>
  <c r="H1421" i="1"/>
  <c r="D1421" i="1"/>
  <c r="C1421" i="1"/>
  <c r="G1421" i="1" s="1"/>
  <c r="D1420" i="1"/>
  <c r="H1420" i="1" s="1"/>
  <c r="C1420" i="1"/>
  <c r="D1419" i="1"/>
  <c r="C1419" i="1"/>
  <c r="G1419" i="1" s="1"/>
  <c r="D1418" i="1"/>
  <c r="C1418" i="1"/>
  <c r="G1418" i="1" s="1"/>
  <c r="D1417" i="1"/>
  <c r="C1417" i="1"/>
  <c r="H1417" i="1" s="1"/>
  <c r="D1416" i="1"/>
  <c r="D1415" i="1"/>
  <c r="C1415" i="1"/>
  <c r="G1415" i="1" s="1"/>
  <c r="D1414" i="1"/>
  <c r="C1414" i="1"/>
  <c r="G1414" i="1" s="1"/>
  <c r="H1413" i="1"/>
  <c r="D1413" i="1"/>
  <c r="C1413" i="1"/>
  <c r="G1413" i="1" s="1"/>
  <c r="D1412" i="1"/>
  <c r="H1412" i="1" s="1"/>
  <c r="C1412" i="1"/>
  <c r="D1411" i="1"/>
  <c r="C1411" i="1"/>
  <c r="G1411" i="1" s="1"/>
  <c r="D1410" i="1"/>
  <c r="C1410" i="1"/>
  <c r="G1410" i="1" s="1"/>
  <c r="H1409" i="1"/>
  <c r="D1409" i="1"/>
  <c r="C1409" i="1"/>
  <c r="G1409" i="1" s="1"/>
  <c r="D1408" i="1"/>
  <c r="D1407" i="1"/>
  <c r="C1407" i="1"/>
  <c r="G1407" i="1" s="1"/>
  <c r="D1406" i="1"/>
  <c r="C1406" i="1"/>
  <c r="G1406" i="1" s="1"/>
  <c r="H1405" i="1"/>
  <c r="D1405" i="1"/>
  <c r="C1405" i="1"/>
  <c r="G1405" i="1" s="1"/>
  <c r="D1404" i="1"/>
  <c r="H1404" i="1" s="1"/>
  <c r="C1404" i="1"/>
  <c r="D1403" i="1"/>
  <c r="C1403" i="1"/>
  <c r="G1403" i="1" s="1"/>
  <c r="D1402" i="1"/>
  <c r="C1402" i="1"/>
  <c r="G1402" i="1" s="1"/>
  <c r="H1401" i="1"/>
  <c r="D1401" i="1"/>
  <c r="C1401" i="1"/>
  <c r="G1401" i="1" s="1"/>
  <c r="D1400" i="1"/>
  <c r="H1400" i="1" s="1"/>
  <c r="C1400" i="1"/>
  <c r="D1399" i="1"/>
  <c r="C1399" i="1"/>
  <c r="G1399" i="1" s="1"/>
  <c r="D1398" i="1"/>
  <c r="C1398" i="1"/>
  <c r="G1398" i="1" s="1"/>
  <c r="H1397" i="1"/>
  <c r="D1397" i="1"/>
  <c r="C1397" i="1"/>
  <c r="G1397" i="1" s="1"/>
  <c r="D1396" i="1"/>
  <c r="H1396" i="1" s="1"/>
  <c r="C1396" i="1"/>
  <c r="D1395" i="1"/>
  <c r="C1395" i="1"/>
  <c r="G1395" i="1" s="1"/>
  <c r="D1394" i="1"/>
  <c r="C1394" i="1"/>
  <c r="G1394" i="1" s="1"/>
  <c r="H1393" i="1"/>
  <c r="D1393" i="1"/>
  <c r="C1393" i="1"/>
  <c r="G1393" i="1" s="1"/>
  <c r="D1392" i="1"/>
  <c r="H1392" i="1" s="1"/>
  <c r="C1392" i="1"/>
  <c r="D1391" i="1"/>
  <c r="C1391" i="1"/>
  <c r="G1391" i="1" s="1"/>
  <c r="D1390" i="1"/>
  <c r="C1390" i="1"/>
  <c r="G1390" i="1" s="1"/>
  <c r="H1389" i="1"/>
  <c r="D1389" i="1"/>
  <c r="C1389" i="1"/>
  <c r="G1389" i="1" s="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C1241" i="1"/>
  <c r="D1240" i="1"/>
  <c r="C1240" i="1"/>
  <c r="D1239" i="1"/>
  <c r="C1239" i="1"/>
  <c r="D1238" i="1"/>
  <c r="C1238" i="1"/>
  <c r="D1237" i="1"/>
  <c r="C1237" i="1"/>
  <c r="C1236" i="1"/>
  <c r="D1234" i="1"/>
  <c r="C1234" i="1"/>
  <c r="D1233" i="1"/>
  <c r="C1233" i="1"/>
  <c r="D1232" i="1"/>
  <c r="G1232" i="1" s="1"/>
  <c r="C1232" i="1"/>
  <c r="D1231" i="1"/>
  <c r="C1231" i="1"/>
  <c r="D1230" i="1"/>
  <c r="C1230" i="1"/>
  <c r="D1229" i="1"/>
  <c r="C1229" i="1"/>
  <c r="D1228" i="1"/>
  <c r="C1228" i="1"/>
  <c r="D1227" i="1"/>
  <c r="D1226" i="1"/>
  <c r="C1226" i="1"/>
  <c r="D1225" i="1"/>
  <c r="C1225" i="1"/>
  <c r="D1224" i="1"/>
  <c r="C1224" i="1"/>
  <c r="D1223" i="1"/>
  <c r="C1223" i="1"/>
  <c r="D1221" i="1"/>
  <c r="C1221" i="1"/>
  <c r="G1220" i="1"/>
  <c r="D1220" i="1"/>
  <c r="C1220" i="1"/>
  <c r="D1218" i="1"/>
  <c r="C1218" i="1"/>
  <c r="D1217" i="1"/>
  <c r="C1217" i="1"/>
  <c r="D1213" i="1"/>
  <c r="G1213" i="1" s="1"/>
  <c r="C1213" i="1"/>
  <c r="D1212" i="1"/>
  <c r="C1212" i="1"/>
  <c r="C1211" i="1"/>
  <c r="D1210" i="1"/>
  <c r="G1210" i="1" s="1"/>
  <c r="C1210" i="1"/>
  <c r="D1209" i="1"/>
  <c r="G1209" i="1" s="1"/>
  <c r="C1209" i="1"/>
  <c r="G1208" i="1"/>
  <c r="D1208" i="1"/>
  <c r="C1208" i="1"/>
  <c r="H1208" i="1" s="1"/>
  <c r="D1207" i="1"/>
  <c r="C1207" i="1"/>
  <c r="G1207" i="1" s="1"/>
  <c r="D1206" i="1"/>
  <c r="G1206" i="1" s="1"/>
  <c r="C1206" i="1"/>
  <c r="D1205" i="1"/>
  <c r="G1205" i="1" s="1"/>
  <c r="C1205" i="1"/>
  <c r="D1204" i="1"/>
  <c r="C1204" i="1"/>
  <c r="D1203" i="1"/>
  <c r="G1203" i="1" s="1"/>
  <c r="C1203" i="1"/>
  <c r="D1202" i="1"/>
  <c r="G1202" i="1" s="1"/>
  <c r="C1202" i="1"/>
  <c r="C1201" i="1"/>
  <c r="G1200" i="1"/>
  <c r="D1200" i="1"/>
  <c r="C1200" i="1"/>
  <c r="H1200" i="1" s="1"/>
  <c r="D1199" i="1"/>
  <c r="C1199" i="1"/>
  <c r="G1199" i="1" s="1"/>
  <c r="D1198" i="1"/>
  <c r="G1198" i="1" s="1"/>
  <c r="C1198" i="1"/>
  <c r="D1197" i="1"/>
  <c r="G1197" i="1" s="1"/>
  <c r="C1197" i="1"/>
  <c r="D1196" i="1"/>
  <c r="C1196" i="1"/>
  <c r="D1195" i="1"/>
  <c r="G1195" i="1" s="1"/>
  <c r="C1195" i="1"/>
  <c r="D1194" i="1"/>
  <c r="G1194" i="1" s="1"/>
  <c r="C1194" i="1"/>
  <c r="D1193" i="1"/>
  <c r="G1193" i="1" s="1"/>
  <c r="C1193" i="1"/>
  <c r="G1192" i="1"/>
  <c r="D1192" i="1"/>
  <c r="C1192" i="1"/>
  <c r="H1192" i="1" s="1"/>
  <c r="D1191" i="1"/>
  <c r="C1191" i="1"/>
  <c r="D1190" i="1"/>
  <c r="G1190" i="1" s="1"/>
  <c r="C1190" i="1"/>
  <c r="D1189" i="1"/>
  <c r="G1189" i="1" s="1"/>
  <c r="C1189" i="1"/>
  <c r="D1188" i="1"/>
  <c r="C1188" i="1"/>
  <c r="D1187" i="1"/>
  <c r="G1187" i="1" s="1"/>
  <c r="C1187" i="1"/>
  <c r="D1186" i="1"/>
  <c r="G1186" i="1" s="1"/>
  <c r="C1186" i="1"/>
  <c r="D1185" i="1"/>
  <c r="G1185" i="1" s="1"/>
  <c r="C1185" i="1"/>
  <c r="D1184"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D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D1167" i="1"/>
  <c r="D1166" i="1"/>
  <c r="C1166" i="1"/>
  <c r="G1166" i="1" s="1"/>
  <c r="D1165" i="1"/>
  <c r="C1165" i="1"/>
  <c r="H1165" i="1" s="1"/>
  <c r="D1164" i="1"/>
  <c r="C1164" i="1"/>
  <c r="H1164" i="1" s="1"/>
  <c r="D1163" i="1"/>
  <c r="C1163" i="1"/>
  <c r="G1163" i="1" s="1"/>
  <c r="D1162" i="1"/>
  <c r="C1162" i="1"/>
  <c r="H1162" i="1" s="1"/>
  <c r="D1161" i="1"/>
  <c r="C1161" i="1"/>
  <c r="H1161" i="1" s="1"/>
  <c r="D1160" i="1"/>
  <c r="H1160" i="1" s="1"/>
  <c r="C1160" i="1"/>
  <c r="D1159" i="1"/>
  <c r="G1159" i="1" s="1"/>
  <c r="C1159" i="1"/>
  <c r="D1158" i="1"/>
  <c r="G1158" i="1" s="1"/>
  <c r="C1158" i="1"/>
  <c r="D1157" i="1"/>
  <c r="H1157" i="1" s="1"/>
  <c r="C1157" i="1"/>
  <c r="D1156" i="1"/>
  <c r="C1156" i="1"/>
  <c r="D1155" i="1"/>
  <c r="C1155" i="1"/>
  <c r="D1151" i="1"/>
  <c r="C1151" i="1"/>
  <c r="D1150" i="1"/>
  <c r="C1150" i="1"/>
  <c r="D1149" i="1"/>
  <c r="C1149" i="1"/>
  <c r="H1149" i="1" s="1"/>
  <c r="D1148" i="1"/>
  <c r="H1148" i="1" s="1"/>
  <c r="C1148" i="1"/>
  <c r="H1147" i="1"/>
  <c r="D1147" i="1"/>
  <c r="G1147" i="1" s="1"/>
  <c r="C1147" i="1"/>
  <c r="H1146" i="1"/>
  <c r="D1146" i="1"/>
  <c r="G1146" i="1" s="1"/>
  <c r="C1146" i="1"/>
  <c r="H1145" i="1"/>
  <c r="D1145" i="1"/>
  <c r="G1145" i="1" s="1"/>
  <c r="C1145" i="1"/>
  <c r="H1144" i="1"/>
  <c r="D1144" i="1"/>
  <c r="G1144" i="1" s="1"/>
  <c r="C1144" i="1"/>
  <c r="D1143" i="1"/>
  <c r="C1143" i="1"/>
  <c r="D1142" i="1"/>
  <c r="C1142" i="1"/>
  <c r="D1141" i="1"/>
  <c r="C1141" i="1"/>
  <c r="D1140" i="1"/>
  <c r="C1140" i="1"/>
  <c r="D1139" i="1"/>
  <c r="C1139" i="1"/>
  <c r="D1138" i="1"/>
  <c r="G1138" i="1" s="1"/>
  <c r="C1138" i="1"/>
  <c r="D1137" i="1"/>
  <c r="G1137" i="1" s="1"/>
  <c r="C1137" i="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G1125" i="1" s="1"/>
  <c r="C1125" i="1"/>
  <c r="D1123" i="1"/>
  <c r="C1123" i="1"/>
  <c r="D1122" i="1"/>
  <c r="C1122" i="1"/>
  <c r="D1121" i="1"/>
  <c r="C1121" i="1"/>
  <c r="D1120" i="1"/>
  <c r="C1120" i="1"/>
  <c r="D1119" i="1"/>
  <c r="C1119" i="1"/>
  <c r="D1118" i="1"/>
  <c r="C1118" i="1"/>
  <c r="G1118" i="1" s="1"/>
  <c r="D1117" i="1"/>
  <c r="H1117" i="1" s="1"/>
  <c r="C1117" i="1"/>
  <c r="D1116" i="1"/>
  <c r="C1116" i="1"/>
  <c r="D1115" i="1"/>
  <c r="C1115" i="1"/>
  <c r="H1114" i="1"/>
  <c r="D1114" i="1"/>
  <c r="C1114" i="1"/>
  <c r="G1114" i="1" s="1"/>
  <c r="D1113" i="1"/>
  <c r="C1113" i="1"/>
  <c r="H1113" i="1" s="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H1086" i="1" s="1"/>
  <c r="D1085" i="1"/>
  <c r="C1085" i="1"/>
  <c r="H1085" i="1" s="1"/>
  <c r="D1084" i="1"/>
  <c r="H1084" i="1" s="1"/>
  <c r="C1084" i="1"/>
  <c r="H1083" i="1"/>
  <c r="D1083" i="1"/>
  <c r="C1083" i="1"/>
  <c r="G1083" i="1" s="1"/>
  <c r="D1082" i="1"/>
  <c r="C1082" i="1"/>
  <c r="H1082" i="1" s="1"/>
  <c r="D1081" i="1"/>
  <c r="C1081" i="1"/>
  <c r="G1081" i="1" s="1"/>
  <c r="D1080" i="1"/>
  <c r="H1080" i="1" s="1"/>
  <c r="C1080" i="1"/>
  <c r="H1079" i="1"/>
  <c r="D1079" i="1"/>
  <c r="C1079" i="1"/>
  <c r="G1079" i="1" s="1"/>
  <c r="D1078" i="1"/>
  <c r="C1078" i="1"/>
  <c r="H1078" i="1" s="1"/>
  <c r="D1077" i="1"/>
  <c r="C1077" i="1"/>
  <c r="G1077" i="1" s="1"/>
  <c r="D1076" i="1"/>
  <c r="H1076" i="1" s="1"/>
  <c r="C1076" i="1"/>
  <c r="H1075" i="1"/>
  <c r="D1075" i="1"/>
  <c r="C1075" i="1"/>
  <c r="G1075" i="1" s="1"/>
  <c r="D1074" i="1"/>
  <c r="C1074" i="1"/>
  <c r="H1074" i="1" s="1"/>
  <c r="D1073" i="1"/>
  <c r="C1073" i="1"/>
  <c r="G1073" i="1" s="1"/>
  <c r="D1072" i="1"/>
  <c r="H1072" i="1" s="1"/>
  <c r="C1072" i="1"/>
  <c r="H1071" i="1"/>
  <c r="D1071" i="1"/>
  <c r="C1071" i="1"/>
  <c r="G1071" i="1" s="1"/>
  <c r="D1070" i="1"/>
  <c r="C1070" i="1"/>
  <c r="H1070" i="1" s="1"/>
  <c r="D1069" i="1"/>
  <c r="C1069" i="1"/>
  <c r="G1069" i="1" s="1"/>
  <c r="D1068" i="1"/>
  <c r="H1068" i="1" s="1"/>
  <c r="C1068" i="1"/>
  <c r="H1067" i="1"/>
  <c r="D1067" i="1"/>
  <c r="C1067" i="1"/>
  <c r="G1067" i="1" s="1"/>
  <c r="D1066" i="1"/>
  <c r="C1066" i="1"/>
  <c r="H1066" i="1" s="1"/>
  <c r="D1064" i="1"/>
  <c r="C1064" i="1"/>
  <c r="H1064" i="1" s="1"/>
  <c r="D1063" i="1"/>
  <c r="C1063" i="1"/>
  <c r="H1063" i="1" s="1"/>
  <c r="D1062" i="1"/>
  <c r="C1062" i="1"/>
  <c r="D1061" i="1"/>
  <c r="C1061" i="1"/>
  <c r="H1061" i="1" s="1"/>
  <c r="D1060" i="1"/>
  <c r="C1060" i="1"/>
  <c r="G1059" i="1"/>
  <c r="D1059" i="1"/>
  <c r="C1059" i="1"/>
  <c r="H1059" i="1" s="1"/>
  <c r="G1058" i="1"/>
  <c r="D1058" i="1"/>
  <c r="C1058" i="1"/>
  <c r="H1058" i="1" s="1"/>
  <c r="D1057" i="1"/>
  <c r="D1056" i="1"/>
  <c r="D1055" i="1"/>
  <c r="C1055" i="1"/>
  <c r="H1055" i="1" s="1"/>
  <c r="D1054" i="1"/>
  <c r="C1054" i="1"/>
  <c r="H1054" i="1" s="1"/>
  <c r="D1053" i="1"/>
  <c r="C1053" i="1"/>
  <c r="H1053" i="1" s="1"/>
  <c r="D1052" i="1"/>
  <c r="C1052" i="1"/>
  <c r="H1052" i="1" s="1"/>
  <c r="D1051" i="1"/>
  <c r="C1051" i="1"/>
  <c r="H1051" i="1" s="1"/>
  <c r="D1050" i="1"/>
  <c r="C1050" i="1"/>
  <c r="D1049" i="1"/>
  <c r="C1049" i="1"/>
  <c r="H1049" i="1" s="1"/>
  <c r="C1048" i="1"/>
  <c r="D1045" i="1"/>
  <c r="G1045" i="1" s="1"/>
  <c r="C1045" i="1"/>
  <c r="D1044" i="1"/>
  <c r="G1044" i="1" s="1"/>
  <c r="C1044" i="1"/>
  <c r="D1043" i="1"/>
  <c r="G1043" i="1" s="1"/>
  <c r="C1043" i="1"/>
  <c r="D1042" i="1"/>
  <c r="G1042" i="1" s="1"/>
  <c r="C1042" i="1"/>
  <c r="D1041" i="1"/>
  <c r="G1041" i="1" s="1"/>
  <c r="C1041" i="1"/>
  <c r="D1040" i="1"/>
  <c r="C1040" i="1"/>
  <c r="D1039" i="1"/>
  <c r="C1039" i="1"/>
  <c r="D1038" i="1"/>
  <c r="C1038" i="1"/>
  <c r="G1038" i="1" s="1"/>
  <c r="D1037" i="1"/>
  <c r="H1037" i="1" s="1"/>
  <c r="C1037" i="1"/>
  <c r="H1036" i="1"/>
  <c r="D1036" i="1"/>
  <c r="C1036" i="1"/>
  <c r="G1036" i="1" s="1"/>
  <c r="D1035" i="1"/>
  <c r="G1035" i="1" s="1"/>
  <c r="C1035" i="1"/>
  <c r="H1035" i="1" s="1"/>
  <c r="D1034" i="1"/>
  <c r="C1034" i="1"/>
  <c r="D1033" i="1"/>
  <c r="C1033" i="1"/>
  <c r="D1032" i="1"/>
  <c r="H1032" i="1" s="1"/>
  <c r="C1032" i="1"/>
  <c r="D1031" i="1"/>
  <c r="G1031" i="1" s="1"/>
  <c r="C1031" i="1"/>
  <c r="D1030" i="1"/>
  <c r="C1030" i="1"/>
  <c r="H1029" i="1"/>
  <c r="D1029" i="1"/>
  <c r="C1029" i="1"/>
  <c r="G1029" i="1" s="1"/>
  <c r="D1028" i="1"/>
  <c r="G1028" i="1" s="1"/>
  <c r="C1028" i="1"/>
  <c r="H1028" i="1" s="1"/>
  <c r="D1027" i="1"/>
  <c r="H1027" i="1" s="1"/>
  <c r="C1027" i="1"/>
  <c r="G1027" i="1" s="1"/>
  <c r="D1026" i="1"/>
  <c r="H1026" i="1" s="1"/>
  <c r="C1026" i="1"/>
  <c r="G1026" i="1" s="1"/>
  <c r="D1025" i="1"/>
  <c r="G1025" i="1" s="1"/>
  <c r="C1025" i="1"/>
  <c r="D1024" i="1"/>
  <c r="G1024" i="1" s="1"/>
  <c r="C1024" i="1"/>
  <c r="D1023" i="1"/>
  <c r="C1023" i="1"/>
  <c r="H1022" i="1"/>
  <c r="D1022" i="1"/>
  <c r="C1022" i="1"/>
  <c r="G1022" i="1" s="1"/>
  <c r="D1021" i="1"/>
  <c r="C1021" i="1"/>
  <c r="H1021" i="1" s="1"/>
  <c r="D1020" i="1"/>
  <c r="C1020" i="1"/>
  <c r="G1020" i="1" s="1"/>
  <c r="D1019" i="1"/>
  <c r="H1018" i="1"/>
  <c r="D1018" i="1"/>
  <c r="C1018" i="1"/>
  <c r="G1018" i="1" s="1"/>
  <c r="D1017" i="1"/>
  <c r="C1017" i="1"/>
  <c r="H1017" i="1" s="1"/>
  <c r="D1016" i="1"/>
  <c r="C1016" i="1"/>
  <c r="G1016" i="1" s="1"/>
  <c r="D1015" i="1"/>
  <c r="C1015" i="1"/>
  <c r="D1014" i="1"/>
  <c r="C1014" i="1"/>
  <c r="H1014" i="1" s="1"/>
  <c r="C1013" i="1"/>
  <c r="D1012" i="1"/>
  <c r="C1012" i="1"/>
  <c r="H1011" i="1"/>
  <c r="D1011" i="1"/>
  <c r="C1011" i="1"/>
  <c r="G1011" i="1" s="1"/>
  <c r="D1010" i="1"/>
  <c r="C1010" i="1"/>
  <c r="D1009" i="1"/>
  <c r="C1009" i="1"/>
  <c r="H1009" i="1" s="1"/>
  <c r="D1008" i="1"/>
  <c r="C1008" i="1"/>
  <c r="H1008" i="1" s="1"/>
  <c r="D1007" i="1"/>
  <c r="D1006" i="1"/>
  <c r="G1006" i="1" s="1"/>
  <c r="C1006" i="1"/>
  <c r="H1006" i="1" s="1"/>
  <c r="D1005" i="1"/>
  <c r="H1005" i="1" s="1"/>
  <c r="C1005" i="1"/>
  <c r="G1005" i="1" s="1"/>
  <c r="D1004" i="1"/>
  <c r="C1004" i="1"/>
  <c r="D1003" i="1"/>
  <c r="H1003" i="1" s="1"/>
  <c r="C1003" i="1"/>
  <c r="D1002" i="1"/>
  <c r="G1002" i="1" s="1"/>
  <c r="C1002" i="1"/>
  <c r="D1001" i="1"/>
  <c r="C1001" i="1"/>
  <c r="D1000" i="1"/>
  <c r="C1000" i="1"/>
  <c r="D999" i="1"/>
  <c r="H999" i="1" s="1"/>
  <c r="C999" i="1"/>
  <c r="D998" i="1"/>
  <c r="C998" i="1"/>
  <c r="D997" i="1"/>
  <c r="C997" i="1"/>
  <c r="D996" i="1"/>
  <c r="C996" i="1"/>
  <c r="D995" i="1"/>
  <c r="C995" i="1"/>
  <c r="D994" i="1"/>
  <c r="C994" i="1"/>
  <c r="G993" i="1"/>
  <c r="D993" i="1"/>
  <c r="C993" i="1"/>
  <c r="G992" i="1"/>
  <c r="D992" i="1"/>
  <c r="C992" i="1"/>
  <c r="H992" i="1" s="1"/>
  <c r="D991" i="1"/>
  <c r="C991" i="1"/>
  <c r="D989" i="1"/>
  <c r="C989" i="1"/>
  <c r="D988" i="1"/>
  <c r="C988" i="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D716" i="1"/>
  <c r="G716" i="1" s="1"/>
  <c r="C716" i="1"/>
  <c r="D715" i="1"/>
  <c r="G715" i="1" s="1"/>
  <c r="C715" i="1"/>
  <c r="D714" i="1"/>
  <c r="G714" i="1" s="1"/>
  <c r="C714" i="1"/>
  <c r="H713" i="1"/>
  <c r="D713" i="1"/>
  <c r="C713" i="1"/>
  <c r="G713" i="1" s="1"/>
  <c r="H712" i="1"/>
  <c r="G712" i="1"/>
  <c r="D712" i="1"/>
  <c r="C712" i="1"/>
  <c r="D711" i="1"/>
  <c r="G711" i="1" s="1"/>
  <c r="C711" i="1"/>
  <c r="D710" i="1"/>
  <c r="G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H647" i="1" s="1"/>
  <c r="C647" i="1"/>
  <c r="H646" i="1"/>
  <c r="G646" i="1"/>
  <c r="D646" i="1"/>
  <c r="C646" i="1"/>
  <c r="C645" i="1"/>
  <c r="D644" i="1"/>
  <c r="H644" i="1" s="1"/>
  <c r="C644" i="1"/>
  <c r="D643" i="1"/>
  <c r="H643" i="1" s="1"/>
  <c r="C643" i="1"/>
  <c r="D642" i="1"/>
  <c r="H642" i="1" s="1"/>
  <c r="C642" i="1"/>
  <c r="D641" i="1"/>
  <c r="H641" i="1" s="1"/>
  <c r="C641" i="1"/>
  <c r="G632"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D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8" i="1"/>
  <c r="H477" i="1"/>
  <c r="G477" i="1"/>
  <c r="D477" i="1"/>
  <c r="C477" i="1"/>
  <c r="H476" i="1"/>
  <c r="G476" i="1"/>
  <c r="D476" i="1"/>
  <c r="C476" i="1"/>
  <c r="D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H416" i="1"/>
  <c r="G416" i="1"/>
  <c r="D416" i="1"/>
  <c r="C416" i="1"/>
  <c r="C415" i="1"/>
  <c r="G413" i="1"/>
  <c r="D413" i="1"/>
  <c r="H413" i="1" s="1"/>
  <c r="C413" i="1"/>
  <c r="D406" i="1"/>
  <c r="H406" i="1" s="1"/>
  <c r="C406"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D378" i="1"/>
  <c r="H378" i="1" s="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G369" i="1"/>
  <c r="D369" i="1"/>
  <c r="H369" i="1" s="1"/>
  <c r="C369" i="1"/>
  <c r="D368" i="1"/>
  <c r="G368" i="1" s="1"/>
  <c r="C368" i="1"/>
  <c r="D367" i="1"/>
  <c r="G367" i="1" s="1"/>
  <c r="C367" i="1"/>
  <c r="D366" i="1"/>
  <c r="G366" i="1" s="1"/>
  <c r="C366" i="1"/>
  <c r="D365" i="1"/>
  <c r="G365" i="1" s="1"/>
  <c r="C365" i="1"/>
  <c r="D364" i="1"/>
  <c r="G364" i="1" s="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D292" i="1"/>
  <c r="H292" i="1" s="1"/>
  <c r="C292" i="1"/>
  <c r="D291" i="1"/>
  <c r="H291" i="1" s="1"/>
  <c r="C291" i="1"/>
  <c r="G290" i="1"/>
  <c r="D290" i="1"/>
  <c r="H290" i="1" s="1"/>
  <c r="C290" i="1"/>
  <c r="H289" i="1"/>
  <c r="G289" i="1"/>
  <c r="D289" i="1"/>
  <c r="C289" i="1"/>
  <c r="D288" i="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H260" i="1"/>
  <c r="G260" i="1"/>
  <c r="D260" i="1"/>
  <c r="C260" i="1"/>
  <c r="H258" i="1"/>
  <c r="G258" i="1"/>
  <c r="D258" i="1"/>
  <c r="C258" i="1"/>
  <c r="H257" i="1"/>
  <c r="G257" i="1"/>
  <c r="D257" i="1"/>
  <c r="C257" i="1"/>
  <c r="G256" i="1"/>
  <c r="D256" i="1"/>
  <c r="H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D225" i="1"/>
  <c r="H225" i="1" s="1"/>
  <c r="C225" i="1"/>
  <c r="D224" i="1"/>
  <c r="H224" i="1" s="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C215" i="1"/>
  <c r="H214" i="1"/>
  <c r="G214" i="1"/>
  <c r="D214" i="1"/>
  <c r="C214" i="1"/>
  <c r="H213" i="1"/>
  <c r="G213" i="1"/>
  <c r="D213" i="1"/>
  <c r="C213" i="1"/>
  <c r="H212" i="1"/>
  <c r="G212" i="1"/>
  <c r="D212" i="1"/>
  <c r="C212" i="1"/>
  <c r="C211" i="1"/>
  <c r="D210" i="1"/>
  <c r="H210" i="1" s="1"/>
  <c r="C210" i="1"/>
  <c r="H209" i="1"/>
  <c r="G209" i="1"/>
  <c r="D209" i="1"/>
  <c r="C209" i="1"/>
  <c r="H208" i="1"/>
  <c r="G208" i="1"/>
  <c r="D208" i="1"/>
  <c r="C208" i="1"/>
  <c r="D207" i="1"/>
  <c r="H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D193" i="1"/>
  <c r="D191" i="1"/>
  <c r="C191" i="1"/>
  <c r="D190" i="1"/>
  <c r="H190" i="1" s="1"/>
  <c r="C190" i="1"/>
  <c r="D189" i="1"/>
  <c r="G189" i="1" s="1"/>
  <c r="C189" i="1"/>
  <c r="D188" i="1"/>
  <c r="G188" i="1" s="1"/>
  <c r="C188" i="1"/>
  <c r="D187" i="1"/>
  <c r="G187" i="1" s="1"/>
  <c r="C187" i="1"/>
  <c r="H186" i="1"/>
  <c r="G186" i="1"/>
  <c r="D186" i="1"/>
  <c r="C186" i="1"/>
  <c r="H185" i="1"/>
  <c r="G185" i="1"/>
  <c r="D185" i="1"/>
  <c r="C185" i="1"/>
  <c r="C184" i="1"/>
  <c r="G183" i="1"/>
  <c r="D183" i="1"/>
  <c r="H183" i="1" s="1"/>
  <c r="C183" i="1"/>
  <c r="H182" i="1"/>
  <c r="G182" i="1"/>
  <c r="D182" i="1"/>
  <c r="C182" i="1"/>
  <c r="D181" i="1"/>
  <c r="H181" i="1" s="1"/>
  <c r="C181" i="1"/>
  <c r="G180" i="1"/>
  <c r="D180" i="1"/>
  <c r="H180" i="1" s="1"/>
  <c r="C180" i="1"/>
  <c r="H179" i="1"/>
  <c r="G179" i="1"/>
  <c r="D179" i="1"/>
  <c r="C179" i="1"/>
  <c r="H178" i="1"/>
  <c r="G178" i="1"/>
  <c r="D178" i="1"/>
  <c r="C178" i="1"/>
  <c r="D177" i="1"/>
  <c r="H177" i="1" s="1"/>
  <c r="C177" i="1"/>
  <c r="D176" i="1"/>
  <c r="H176" i="1" s="1"/>
  <c r="C176" i="1"/>
  <c r="G175" i="1"/>
  <c r="D175" i="1"/>
  <c r="H175" i="1" s="1"/>
  <c r="C175" i="1"/>
  <c r="D174" i="1"/>
  <c r="H174" i="1" s="1"/>
  <c r="C174" i="1"/>
  <c r="D173" i="1"/>
  <c r="G173" i="1" s="1"/>
  <c r="C173" i="1"/>
  <c r="D172" i="1"/>
  <c r="H172" i="1" s="1"/>
  <c r="C172" i="1"/>
  <c r="H171" i="1"/>
  <c r="G171" i="1"/>
  <c r="D171" i="1"/>
  <c r="C171" i="1"/>
  <c r="D170" i="1"/>
  <c r="H170" i="1" s="1"/>
  <c r="C170" i="1"/>
  <c r="D169" i="1"/>
  <c r="H169" i="1" s="1"/>
  <c r="C169" i="1"/>
  <c r="H168" i="1"/>
  <c r="G168" i="1"/>
  <c r="D168" i="1"/>
  <c r="C168" i="1"/>
  <c r="H167" i="1"/>
  <c r="G167" i="1"/>
  <c r="D167" i="1"/>
  <c r="C167" i="1"/>
  <c r="D166" i="1"/>
  <c r="H166" i="1" s="1"/>
  <c r="C166" i="1"/>
  <c r="D165" i="1"/>
  <c r="H165" i="1" s="1"/>
  <c r="C165" i="1"/>
  <c r="H164" i="1"/>
  <c r="G164" i="1"/>
  <c r="D164" i="1"/>
  <c r="C164" i="1"/>
  <c r="H163" i="1"/>
  <c r="G163" i="1"/>
  <c r="D163" i="1"/>
  <c r="C163" i="1"/>
  <c r="H162" i="1"/>
  <c r="G162" i="1"/>
  <c r="D162" i="1"/>
  <c r="C162" i="1"/>
  <c r="H161" i="1"/>
  <c r="G161" i="1"/>
  <c r="D161" i="1"/>
  <c r="C161" i="1"/>
  <c r="C160" i="1"/>
  <c r="C159" i="1"/>
  <c r="H158" i="1"/>
  <c r="G158" i="1"/>
  <c r="D158" i="1"/>
  <c r="C158" i="1"/>
  <c r="H157" i="1"/>
  <c r="G157" i="1"/>
  <c r="D157" i="1"/>
  <c r="C157" i="1"/>
  <c r="H156" i="1"/>
  <c r="G156" i="1"/>
  <c r="D156" i="1"/>
  <c r="C156" i="1"/>
  <c r="H155" i="1"/>
  <c r="G155" i="1"/>
  <c r="D155" i="1"/>
  <c r="C155" i="1"/>
  <c r="H154" i="1"/>
  <c r="D154" i="1"/>
  <c r="G154" i="1" s="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D131" i="1"/>
  <c r="G131" i="1" s="1"/>
  <c r="C131" i="1"/>
  <c r="D130" i="1"/>
  <c r="G130" i="1" s="1"/>
  <c r="C130" i="1"/>
  <c r="C129" i="1"/>
  <c r="H128" i="1"/>
  <c r="G128" i="1"/>
  <c r="D128" i="1"/>
  <c r="C128" i="1"/>
  <c r="H127" i="1"/>
  <c r="G127" i="1"/>
  <c r="D127" i="1"/>
  <c r="C127" i="1"/>
  <c r="G126" i="1"/>
  <c r="D126" i="1"/>
  <c r="H126" i="1" s="1"/>
  <c r="C126" i="1"/>
  <c r="H125" i="1"/>
  <c r="D125" i="1"/>
  <c r="G125" i="1" s="1"/>
  <c r="C125" i="1"/>
  <c r="D124" i="1"/>
  <c r="H124" i="1" s="1"/>
  <c r="C124" i="1"/>
  <c r="D123" i="1"/>
  <c r="G123" i="1" s="1"/>
  <c r="C123" i="1"/>
  <c r="D122" i="1"/>
  <c r="G122" i="1" s="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D83" i="1"/>
  <c r="G83" i="1" s="1"/>
  <c r="C83" i="1"/>
  <c r="H82" i="1"/>
  <c r="G82" i="1"/>
  <c r="D82" i="1"/>
  <c r="C82" i="1"/>
  <c r="D81" i="1"/>
  <c r="H81" i="1" s="1"/>
  <c r="C81" i="1"/>
  <c r="H80" i="1"/>
  <c r="G80" i="1"/>
  <c r="D80" i="1"/>
  <c r="C80" i="1"/>
  <c r="D79" i="1"/>
  <c r="H79" i="1" s="1"/>
  <c r="C79" i="1"/>
  <c r="H77" i="1"/>
  <c r="G77" i="1"/>
  <c r="D77" i="1"/>
  <c r="C77" i="1"/>
  <c r="D76" i="1"/>
  <c r="H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H50" i="1"/>
  <c r="D50" i="1"/>
  <c r="G50" i="1" s="1"/>
  <c r="C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B219" i="9" l="1"/>
  <c r="G191" i="1"/>
  <c r="E282" i="9"/>
  <c r="B282" i="9" s="1"/>
  <c r="H1221" i="1"/>
  <c r="H1220" i="1"/>
  <c r="E238" i="5"/>
  <c r="D1215" i="1" s="1"/>
  <c r="D1236" i="1"/>
  <c r="G292" i="1"/>
  <c r="G406" i="1"/>
  <c r="G631" i="1"/>
  <c r="G404" i="1"/>
  <c r="H379" i="1"/>
  <c r="F383" i="4"/>
  <c r="H405" i="1"/>
  <c r="E27" i="9"/>
  <c r="B27" i="9" s="1"/>
  <c r="G642" i="1"/>
  <c r="F188" i="4"/>
  <c r="E281" i="9"/>
  <c r="B281" i="9" s="1"/>
  <c r="G1224" i="1"/>
  <c r="F246" i="5"/>
  <c r="E237" i="5"/>
  <c r="D1214" i="1" s="1"/>
  <c r="E6" i="7"/>
  <c r="E5" i="7" s="1"/>
  <c r="I29" i="3" s="1"/>
  <c r="E33" i="9"/>
  <c r="B33" i="9" s="1"/>
  <c r="E300" i="9"/>
  <c r="B300" i="9" s="1"/>
  <c r="F215" i="9"/>
  <c r="B215" i="9" s="1"/>
  <c r="H1232" i="1"/>
  <c r="D1048" i="1"/>
  <c r="E32" i="9"/>
  <c r="B32" i="9" s="1"/>
  <c r="D1437" i="1"/>
  <c r="G1437" i="1" s="1"/>
  <c r="H1438" i="1"/>
  <c r="H1416" i="1"/>
  <c r="G1417" i="1"/>
  <c r="G641" i="1"/>
  <c r="G1578" i="1"/>
  <c r="G1532" i="1"/>
  <c r="G1530" i="1"/>
  <c r="G1510" i="1"/>
  <c r="C1501" i="1"/>
  <c r="G1501" i="1" s="1"/>
  <c r="G1500" i="1"/>
  <c r="D6" i="8"/>
  <c r="C1481" i="1" s="1"/>
  <c r="G1481" i="1" s="1"/>
  <c r="G1486" i="1"/>
  <c r="H1485" i="1"/>
  <c r="C1483" i="1"/>
  <c r="G1483" i="1" s="1"/>
  <c r="G1482" i="1"/>
  <c r="H307" i="9"/>
  <c r="D1154" i="1"/>
  <c r="G997" i="1"/>
  <c r="H1273" i="1"/>
  <c r="G1273" i="1"/>
  <c r="H1279" i="1"/>
  <c r="G1279" i="1"/>
  <c r="H1283" i="1"/>
  <c r="G1283" i="1"/>
  <c r="H1287" i="1"/>
  <c r="G1287" i="1"/>
  <c r="H1291" i="1"/>
  <c r="G1291" i="1"/>
  <c r="H1293" i="1"/>
  <c r="G1293" i="1"/>
  <c r="H1297" i="1"/>
  <c r="G1297" i="1"/>
  <c r="H994" i="1"/>
  <c r="H996" i="1"/>
  <c r="H1000" i="1"/>
  <c r="G1008" i="1"/>
  <c r="H1010" i="1"/>
  <c r="C1019" i="1"/>
  <c r="G1037" i="1"/>
  <c r="H1040" i="1"/>
  <c r="H1042" i="1"/>
  <c r="H1044" i="1"/>
  <c r="H1050" i="1"/>
  <c r="G1064" i="1"/>
  <c r="G1068" i="1"/>
  <c r="G1072" i="1"/>
  <c r="G1076" i="1"/>
  <c r="G1080" i="1"/>
  <c r="G1084" i="1"/>
  <c r="G1087" i="1"/>
  <c r="G1115" i="1"/>
  <c r="G1117" i="1"/>
  <c r="H1156" i="1"/>
  <c r="H1158" i="1"/>
  <c r="H1188" i="1"/>
  <c r="G1188" i="1"/>
  <c r="C1219" i="1"/>
  <c r="G1219" i="1" s="1"/>
  <c r="F242" i="5"/>
  <c r="F265" i="5"/>
  <c r="D1241" i="1"/>
  <c r="G1241" i="1" s="1"/>
  <c r="H1016" i="1"/>
  <c r="H1020" i="1"/>
  <c r="H1038" i="1"/>
  <c r="G1049" i="1"/>
  <c r="G1063" i="1"/>
  <c r="H1069" i="1"/>
  <c r="H1073" i="1"/>
  <c r="H1077" i="1"/>
  <c r="H1081" i="1"/>
  <c r="H1118" i="1"/>
  <c r="G1161" i="1"/>
  <c r="G1162" i="1"/>
  <c r="H1163" i="1"/>
  <c r="H1196" i="1"/>
  <c r="G1196" i="1"/>
  <c r="H1204" i="1"/>
  <c r="G1204" i="1"/>
  <c r="H1212" i="1"/>
  <c r="G1212" i="1"/>
  <c r="C1227" i="1"/>
  <c r="H1227" i="1" s="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F198" i="5"/>
  <c r="C1175" i="1"/>
  <c r="D1211" i="1"/>
  <c r="G1211" i="1" s="1"/>
  <c r="F234" i="5"/>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5" i="1"/>
  <c r="G1275" i="1"/>
  <c r="H1277" i="1"/>
  <c r="G1277" i="1"/>
  <c r="H1281" i="1"/>
  <c r="G1281" i="1"/>
  <c r="H1285" i="1"/>
  <c r="G1285" i="1"/>
  <c r="H1289" i="1"/>
  <c r="G1289" i="1"/>
  <c r="H1295" i="1"/>
  <c r="G1295" i="1"/>
  <c r="H989" i="1"/>
  <c r="H993" i="1"/>
  <c r="H995" i="1"/>
  <c r="H1001" i="1"/>
  <c r="G1009" i="1"/>
  <c r="H1015" i="1"/>
  <c r="G1017" i="1"/>
  <c r="G1021" i="1"/>
  <c r="H1024" i="1"/>
  <c r="H1031" i="1"/>
  <c r="H1033" i="1"/>
  <c r="H1039" i="1"/>
  <c r="H1041" i="1"/>
  <c r="H1043" i="1"/>
  <c r="H1045" i="1"/>
  <c r="H1060" i="1"/>
  <c r="G1062" i="1"/>
  <c r="G1066" i="1"/>
  <c r="G1070" i="1"/>
  <c r="G1074" i="1"/>
  <c r="G1078" i="1"/>
  <c r="G1082" i="1"/>
  <c r="G1113" i="1"/>
  <c r="G1116" i="1"/>
  <c r="G1119" i="1"/>
  <c r="G1155" i="1"/>
  <c r="G1160" i="1"/>
  <c r="G1164" i="1"/>
  <c r="G1165" i="1"/>
  <c r="G1191" i="1"/>
  <c r="F207" i="5"/>
  <c r="D206" i="5"/>
  <c r="C1183" i="1" s="1"/>
  <c r="C1184" i="1"/>
  <c r="H1185" i="1"/>
  <c r="H1193" i="1"/>
  <c r="H1201" i="1"/>
  <c r="H1209" i="1"/>
  <c r="G1237" i="1"/>
  <c r="F63" i="5"/>
  <c r="E304" i="9"/>
  <c r="B304" i="9" s="1"/>
  <c r="E35" i="5"/>
  <c r="D1013" i="1" s="1"/>
  <c r="G1013" i="1" s="1"/>
  <c r="G1221" i="1"/>
  <c r="H290" i="9"/>
  <c r="F180" i="5"/>
  <c r="H1189" i="1"/>
  <c r="H1197" i="1"/>
  <c r="H1205" i="1"/>
  <c r="H1213" i="1"/>
  <c r="G1217" i="1"/>
  <c r="G1233" i="1"/>
  <c r="G1236" i="1"/>
  <c r="H1240" i="1"/>
  <c r="E283" i="9"/>
  <c r="B283" i="9" s="1"/>
  <c r="E297" i="9"/>
  <c r="B297" i="9" s="1"/>
  <c r="E298" i="9"/>
  <c r="B298" i="9" s="1"/>
  <c r="E302" i="9"/>
  <c r="B302" i="9" s="1"/>
  <c r="H1091" i="1"/>
  <c r="G1091" i="1"/>
  <c r="H1097" i="1"/>
  <c r="G1097" i="1"/>
  <c r="H1101" i="1"/>
  <c r="G1101" i="1"/>
  <c r="H1103" i="1"/>
  <c r="G1103" i="1"/>
  <c r="H1107" i="1"/>
  <c r="G1107" i="1"/>
  <c r="H1109" i="1"/>
  <c r="G1109" i="1"/>
  <c r="H1111" i="1"/>
  <c r="G1111" i="1"/>
  <c r="H1225" i="1"/>
  <c r="G1225" i="1"/>
  <c r="H1234" i="1"/>
  <c r="G1234" i="1"/>
  <c r="H1239" i="1"/>
  <c r="G1239" i="1"/>
  <c r="H988" i="1"/>
  <c r="H991" i="1"/>
  <c r="G996" i="1"/>
  <c r="G1001" i="1"/>
  <c r="H1004" i="1"/>
  <c r="G1040" i="1"/>
  <c r="H1123" i="1"/>
  <c r="G1123" i="1"/>
  <c r="G986" i="1"/>
  <c r="G987" i="1"/>
  <c r="G994" i="1"/>
  <c r="G995" i="1"/>
  <c r="H998" i="1"/>
  <c r="G1000" i="1"/>
  <c r="H1007" i="1"/>
  <c r="H1012" i="1"/>
  <c r="G1023" i="1"/>
  <c r="G1030" i="1"/>
  <c r="G1033" i="1"/>
  <c r="G1039" i="1"/>
  <c r="G1051" i="1"/>
  <c r="G1052" i="1"/>
  <c r="G1053" i="1"/>
  <c r="G1054" i="1"/>
  <c r="G1055"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6" i="1"/>
  <c r="G1141" i="1"/>
  <c r="G1143" i="1"/>
  <c r="H1151" i="1"/>
  <c r="G1151" i="1"/>
  <c r="G1157" i="1"/>
  <c r="H1166" i="1"/>
  <c r="H1187" i="1"/>
  <c r="H1191" i="1"/>
  <c r="H1195" i="1"/>
  <c r="H1199" i="1"/>
  <c r="H1203" i="1"/>
  <c r="H1207" i="1"/>
  <c r="H1219" i="1"/>
  <c r="H1226" i="1"/>
  <c r="G1226" i="1"/>
  <c r="H1228" i="1"/>
  <c r="G1228" i="1"/>
  <c r="H1230" i="1"/>
  <c r="G1230" i="1"/>
  <c r="H1238" i="1"/>
  <c r="G1238" i="1"/>
  <c r="E303" i="9"/>
  <c r="B303" i="9" s="1"/>
  <c r="H1089" i="1"/>
  <c r="G1089" i="1"/>
  <c r="H1093" i="1"/>
  <c r="G1093" i="1"/>
  <c r="H1095" i="1"/>
  <c r="G1095" i="1"/>
  <c r="H1099" i="1"/>
  <c r="G1099" i="1"/>
  <c r="H1105" i="1"/>
  <c r="G1105" i="1"/>
  <c r="H1150" i="1"/>
  <c r="G1150" i="1"/>
  <c r="H1229" i="1"/>
  <c r="G1229" i="1"/>
  <c r="H1002" i="1"/>
  <c r="G1014" i="1"/>
  <c r="H1025" i="1"/>
  <c r="G1034" i="1"/>
  <c r="H1048" i="1"/>
  <c r="G1061" i="1"/>
  <c r="H1062" i="1"/>
  <c r="H1121" i="1"/>
  <c r="G1121" i="1"/>
  <c r="G1223" i="1"/>
  <c r="G1231" i="1"/>
  <c r="G1085" i="1"/>
  <c r="H1087" i="1"/>
  <c r="H1115" i="1"/>
  <c r="H1120" i="1"/>
  <c r="G1120" i="1"/>
  <c r="H1122" i="1"/>
  <c r="G1122" i="1"/>
  <c r="H1140" i="1"/>
  <c r="G1140" i="1"/>
  <c r="H1155" i="1"/>
  <c r="H1159" i="1"/>
  <c r="H1186" i="1"/>
  <c r="H1190" i="1"/>
  <c r="H1194" i="1"/>
  <c r="H1198" i="1"/>
  <c r="H1202" i="1"/>
  <c r="H1206" i="1"/>
  <c r="H1210" i="1"/>
  <c r="H1217" i="1"/>
  <c r="H1119" i="1"/>
  <c r="G1149" i="1"/>
  <c r="G1156" i="1"/>
  <c r="H1218" i="1"/>
  <c r="E285" i="9"/>
  <c r="B285" i="9" s="1"/>
  <c r="E288" i="9"/>
  <c r="E293" i="9"/>
  <c r="B293" i="9" s="1"/>
  <c r="G1139" i="1"/>
  <c r="G1142" i="1"/>
  <c r="G1148" i="1"/>
  <c r="E291" i="9"/>
  <c r="B291" i="9" s="1"/>
  <c r="E295" i="9"/>
  <c r="B295" i="9" s="1"/>
  <c r="E299" i="9"/>
  <c r="B299" i="9" s="1"/>
  <c r="E306" i="9"/>
  <c r="B306" i="9" s="1"/>
  <c r="E308" i="9"/>
  <c r="B308" i="9" s="1"/>
  <c r="G1240" i="1"/>
  <c r="H1236" i="1"/>
  <c r="H1237" i="1"/>
  <c r="H1233" i="1"/>
  <c r="H1231" i="1"/>
  <c r="H1223" i="1"/>
  <c r="H1224" i="1"/>
  <c r="G1218" i="1"/>
  <c r="D1216" i="1"/>
  <c r="F170" i="5"/>
  <c r="H1142" i="1"/>
  <c r="H1143" i="1"/>
  <c r="F164" i="5"/>
  <c r="H1141" i="1"/>
  <c r="H1139" i="1"/>
  <c r="H1138" i="1"/>
  <c r="H1137" i="1"/>
  <c r="H1125" i="1"/>
  <c r="G1060" i="1"/>
  <c r="H1047" i="1"/>
  <c r="G1047" i="1"/>
  <c r="G1048" i="1"/>
  <c r="G1050" i="1"/>
  <c r="F70" i="5"/>
  <c r="H1034" i="1"/>
  <c r="H1030" i="1"/>
  <c r="G1032" i="1"/>
  <c r="H1023" i="1"/>
  <c r="G1015" i="1"/>
  <c r="H1013" i="1"/>
  <c r="G1012" i="1"/>
  <c r="G1007" i="1"/>
  <c r="G1010" i="1"/>
  <c r="F29" i="5"/>
  <c r="G1004" i="1"/>
  <c r="H997" i="1"/>
  <c r="G1003" i="1"/>
  <c r="G999" i="1"/>
  <c r="G998" i="1"/>
  <c r="G991" i="1"/>
  <c r="G989" i="1"/>
  <c r="G988" i="1"/>
  <c r="G405" i="1"/>
  <c r="G288" i="1"/>
  <c r="H412" i="1"/>
  <c r="H411" i="1"/>
  <c r="E644" i="4"/>
  <c r="D638" i="1" s="1"/>
  <c r="H812" i="1"/>
  <c r="H716" i="1"/>
  <c r="H715" i="1"/>
  <c r="H714" i="1"/>
  <c r="H711" i="1"/>
  <c r="H710" i="1"/>
  <c r="G703" i="1"/>
  <c r="E275" i="9"/>
  <c r="G647" i="1"/>
  <c r="G644" i="1"/>
  <c r="G643" i="1"/>
  <c r="F652" i="4"/>
  <c r="G645" i="1"/>
  <c r="H288" i="1"/>
  <c r="G411" i="1"/>
  <c r="G412" i="1"/>
  <c r="F416" i="4"/>
  <c r="G291" i="1"/>
  <c r="E643" i="4"/>
  <c r="D637" i="1" s="1"/>
  <c r="E273" i="9"/>
  <c r="B273" i="9" s="1"/>
  <c r="E363" i="4"/>
  <c r="D358" i="1" s="1"/>
  <c r="H371" i="1"/>
  <c r="H368" i="1"/>
  <c r="F369" i="4"/>
  <c r="H367" i="1"/>
  <c r="H366" i="1"/>
  <c r="H364" i="1"/>
  <c r="H365" i="1"/>
  <c r="G210" i="1"/>
  <c r="G190" i="1"/>
  <c r="F247" i="4"/>
  <c r="G243" i="1"/>
  <c r="G244" i="1"/>
  <c r="G224" i="1"/>
  <c r="G225" i="1"/>
  <c r="E224" i="4"/>
  <c r="D220" i="1" s="1"/>
  <c r="F210" i="4"/>
  <c r="G207" i="1"/>
  <c r="H191" i="1"/>
  <c r="H189" i="1"/>
  <c r="H188" i="1"/>
  <c r="H187" i="1"/>
  <c r="E47" i="9"/>
  <c r="B223" i="9"/>
  <c r="G181" i="1"/>
  <c r="G177" i="1"/>
  <c r="H173" i="1"/>
  <c r="G176" i="1"/>
  <c r="G174" i="1"/>
  <c r="G172" i="1"/>
  <c r="G170" i="1"/>
  <c r="G169" i="1"/>
  <c r="F169" i="4"/>
  <c r="E163" i="4"/>
  <c r="D159" i="1" s="1"/>
  <c r="H159" i="1" s="1"/>
  <c r="G165" i="1"/>
  <c r="G166" i="1"/>
  <c r="B218" i="9"/>
  <c r="G76" i="1"/>
  <c r="H130" i="1"/>
  <c r="H131" i="1"/>
  <c r="E133" i="4"/>
  <c r="G124" i="1"/>
  <c r="F128" i="4"/>
  <c r="H123" i="1"/>
  <c r="H122" i="1"/>
  <c r="E38" i="9"/>
  <c r="B38" i="9" s="1"/>
  <c r="H83" i="1"/>
  <c r="E82" i="4"/>
  <c r="D78" i="1" s="1"/>
  <c r="G79" i="1"/>
  <c r="G81" i="1"/>
  <c r="G53" i="1"/>
  <c r="E50" i="4"/>
  <c r="D46" i="1" s="1"/>
  <c r="E286" i="9"/>
  <c r="B286" i="9" s="1"/>
  <c r="E292" i="9"/>
  <c r="B292" i="9" s="1"/>
  <c r="G1499" i="1"/>
  <c r="H1499" i="1"/>
  <c r="G334" i="1"/>
  <c r="H334" i="1"/>
  <c r="H421" i="1"/>
  <c r="G421" i="1"/>
  <c r="H148" i="1"/>
  <c r="G148" i="1"/>
  <c r="G198" i="1"/>
  <c r="H198" i="1"/>
  <c r="H211" i="1"/>
  <c r="G211" i="1"/>
  <c r="H236" i="1"/>
  <c r="G236" i="1"/>
  <c r="G1555" i="1"/>
  <c r="H1555" i="1"/>
  <c r="H215" i="1"/>
  <c r="G215" i="1"/>
  <c r="G248" i="1"/>
  <c r="H248" i="1"/>
  <c r="H1316" i="1"/>
  <c r="G1316" i="1"/>
  <c r="H1322" i="1"/>
  <c r="G1322" i="1"/>
  <c r="H135" i="1"/>
  <c r="G135" i="1"/>
  <c r="H611" i="1"/>
  <c r="G611" i="1"/>
  <c r="J1440" i="1"/>
  <c r="H1440" i="1"/>
  <c r="D363" i="4"/>
  <c r="F364" i="4"/>
  <c r="F568" i="4"/>
  <c r="D567" i="4"/>
  <c r="C1519" i="1"/>
  <c r="G1468" i="1"/>
  <c r="I1468" i="1" s="1"/>
  <c r="G1491" i="1"/>
  <c r="H1491" i="1"/>
  <c r="G1497" i="1"/>
  <c r="H1523" i="1"/>
  <c r="G1536" i="1"/>
  <c r="G1560" i="1"/>
  <c r="G1565" i="1"/>
  <c r="F197" i="4"/>
  <c r="D196" i="4"/>
  <c r="F215" i="4"/>
  <c r="F252" i="4"/>
  <c r="F529" i="4"/>
  <c r="F581" i="4"/>
  <c r="D580" i="4"/>
  <c r="F605" i="4"/>
  <c r="D593" i="4"/>
  <c r="F626" i="4"/>
  <c r="D625" i="4"/>
  <c r="G307" i="9"/>
  <c r="E307" i="9" s="1"/>
  <c r="B307" i="9" s="1"/>
  <c r="F177" i="5"/>
  <c r="E141" i="6"/>
  <c r="I24" i="3"/>
  <c r="F35" i="6"/>
  <c r="H25" i="3"/>
  <c r="D49" i="8"/>
  <c r="C1524" i="1" s="1"/>
  <c r="B47" i="9"/>
  <c r="H1441" i="1"/>
  <c r="G1441" i="1"/>
  <c r="G1446" i="1"/>
  <c r="I1446" i="1" s="1"/>
  <c r="H1446" i="1"/>
  <c r="G1456" i="1"/>
  <c r="I1456" i="1" s="1"/>
  <c r="H1456" i="1"/>
  <c r="G1473" i="1"/>
  <c r="I1473" i="1" s="1"/>
  <c r="H1473" i="1"/>
  <c r="J1476" i="1"/>
  <c r="D50" i="4"/>
  <c r="F51" i="4"/>
  <c r="D484" i="4"/>
  <c r="F485" i="4"/>
  <c r="F79" i="5"/>
  <c r="D78" i="5"/>
  <c r="H1433" i="1"/>
  <c r="G1433" i="1"/>
  <c r="H1445" i="1"/>
  <c r="G1445" i="1"/>
  <c r="G1450" i="1"/>
  <c r="H1450" i="1"/>
  <c r="G1460" i="1"/>
  <c r="I1460" i="1" s="1"/>
  <c r="H1460" i="1"/>
  <c r="H1480" i="1"/>
  <c r="G1480" i="1"/>
  <c r="H1487" i="1"/>
  <c r="G1508" i="1"/>
  <c r="H1512" i="1"/>
  <c r="G1512" i="1"/>
  <c r="H1563" i="1"/>
  <c r="H29" i="3"/>
  <c r="C19" i="1"/>
  <c r="C25" i="1"/>
  <c r="C40" i="1"/>
  <c r="C47" i="1"/>
  <c r="C87" i="1"/>
  <c r="C94" i="1"/>
  <c r="C193" i="1"/>
  <c r="C206" i="1"/>
  <c r="C259" i="1"/>
  <c r="C264" i="1"/>
  <c r="C283" i="1"/>
  <c r="C359" i="1"/>
  <c r="C391" i="1"/>
  <c r="C472" i="1"/>
  <c r="C475" i="1"/>
  <c r="C479" i="1"/>
  <c r="C489" i="1"/>
  <c r="C523" i="1"/>
  <c r="C562" i="1"/>
  <c r="C565" i="1"/>
  <c r="C575" i="1"/>
  <c r="C599" i="1"/>
  <c r="C606" i="1"/>
  <c r="C620" i="1"/>
  <c r="C1057" i="1"/>
  <c r="C1154" i="1"/>
  <c r="C1329" i="1"/>
  <c r="H1391" i="1"/>
  <c r="H1395" i="1"/>
  <c r="H1399" i="1"/>
  <c r="H1403" i="1"/>
  <c r="H1407" i="1"/>
  <c r="H1411" i="1"/>
  <c r="H1415" i="1"/>
  <c r="H1419" i="1"/>
  <c r="H1427" i="1"/>
  <c r="H1429" i="1"/>
  <c r="G1429" i="1"/>
  <c r="G1430" i="1"/>
  <c r="G1440" i="1"/>
  <c r="I1440" i="1" s="1"/>
  <c r="G1442" i="1"/>
  <c r="G1455" i="1"/>
  <c r="I1455" i="1" s="1"/>
  <c r="G1465" i="1"/>
  <c r="H1465" i="1"/>
  <c r="J1468" i="1"/>
  <c r="G1472" i="1"/>
  <c r="I1472" i="1" s="1"/>
  <c r="D1475" i="1"/>
  <c r="H1475" i="1" s="1"/>
  <c r="H1476" i="1"/>
  <c r="I1476" i="1" s="1"/>
  <c r="G1484" i="1"/>
  <c r="H1488" i="1"/>
  <c r="G1488" i="1"/>
  <c r="H1495" i="1"/>
  <c r="H1501" i="1"/>
  <c r="G1505" i="1"/>
  <c r="G1516" i="1"/>
  <c r="G1540" i="1"/>
  <c r="G1552" i="1"/>
  <c r="G1557" i="1"/>
  <c r="C1576" i="1"/>
  <c r="D106" i="4"/>
  <c r="F107" i="4"/>
  <c r="F345" i="4"/>
  <c r="D344" i="4"/>
  <c r="F352" i="4"/>
  <c r="D351" i="4"/>
  <c r="D644" i="4"/>
  <c r="F417" i="4"/>
  <c r="D643" i="4"/>
  <c r="F191" i="5"/>
  <c r="D190" i="5"/>
  <c r="H1504" i="1"/>
  <c r="G1504" i="1"/>
  <c r="G1515" i="1"/>
  <c r="H1515" i="1"/>
  <c r="G21" i="9"/>
  <c r="F152" i="4"/>
  <c r="H21" i="9"/>
  <c r="E298" i="4"/>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1" i="9"/>
  <c r="E211" i="9" s="1"/>
  <c r="B211" i="9" s="1"/>
  <c r="G207" i="9"/>
  <c r="E207" i="9" s="1"/>
  <c r="B207" i="9" s="1"/>
  <c r="G203" i="9"/>
  <c r="E203" i="9" s="1"/>
  <c r="B203" i="9" s="1"/>
  <c r="G199" i="9"/>
  <c r="E199" i="9" s="1"/>
  <c r="B199" i="9" s="1"/>
  <c r="G195" i="9"/>
  <c r="E195" i="9" s="1"/>
  <c r="B195" i="9" s="1"/>
  <c r="G166" i="9"/>
  <c r="H165" i="9"/>
  <c r="L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H166" i="9"/>
  <c r="G212" i="9"/>
  <c r="E212" i="9" s="1"/>
  <c r="B212" i="9" s="1"/>
  <c r="G204" i="9"/>
  <c r="E204" i="9" s="1"/>
  <c r="B204" i="9" s="1"/>
  <c r="G196" i="9"/>
  <c r="E196" i="9" s="1"/>
  <c r="B196" i="9" s="1"/>
  <c r="G164" i="9"/>
  <c r="E164" i="9" s="1"/>
  <c r="B164" i="9" s="1"/>
  <c r="G162" i="9"/>
  <c r="E162" i="9" s="1"/>
  <c r="B162" i="9" s="1"/>
  <c r="M213" i="9"/>
  <c r="G200" i="9"/>
  <c r="E200" i="9" s="1"/>
  <c r="B200" i="9" s="1"/>
  <c r="I10" i="9"/>
  <c r="G161" i="9"/>
  <c r="E161" i="9" s="1"/>
  <c r="B161" i="9" s="1"/>
  <c r="G208" i="9"/>
  <c r="E208" i="9" s="1"/>
  <c r="B208" i="9" s="1"/>
  <c r="L192" i="9"/>
  <c r="F192" i="9" s="1"/>
  <c r="G163" i="9"/>
  <c r="E163" i="9" s="1"/>
  <c r="B163" i="9" s="1"/>
  <c r="G165" i="9"/>
  <c r="E165" i="9" s="1"/>
  <c r="B165" i="9" s="1"/>
  <c r="J1444" i="1"/>
  <c r="H1444" i="1"/>
  <c r="H1493" i="1"/>
  <c r="G1520" i="1"/>
  <c r="H1539" i="1"/>
  <c r="D108" i="1"/>
  <c r="D121" i="1"/>
  <c r="D136" i="1"/>
  <c r="D160" i="1"/>
  <c r="D184" i="1"/>
  <c r="D294" i="1"/>
  <c r="D326" i="1"/>
  <c r="D510" i="1"/>
  <c r="D1183" i="1"/>
  <c r="D1299" i="1"/>
  <c r="H1390" i="1"/>
  <c r="G1392" i="1"/>
  <c r="H1394" i="1"/>
  <c r="G1396" i="1"/>
  <c r="H1398" i="1"/>
  <c r="G1400" i="1"/>
  <c r="H1402" i="1"/>
  <c r="G1404" i="1"/>
  <c r="H1406" i="1"/>
  <c r="H1410" i="1"/>
  <c r="G1412" i="1"/>
  <c r="H1414" i="1"/>
  <c r="G1416" i="1"/>
  <c r="H1418" i="1"/>
  <c r="G1420" i="1"/>
  <c r="H1422" i="1"/>
  <c r="G1424" i="1"/>
  <c r="H1426" i="1"/>
  <c r="G1428" i="1"/>
  <c r="H1434" i="1"/>
  <c r="G1438" i="1"/>
  <c r="J1441" i="1"/>
  <c r="H1442" i="1"/>
  <c r="G1444" i="1"/>
  <c r="I1444" i="1" s="1"/>
  <c r="J1445" i="1"/>
  <c r="J1446" i="1"/>
  <c r="G1449" i="1"/>
  <c r="I1449" i="1" s="1"/>
  <c r="I1451" i="1"/>
  <c r="G1454" i="1"/>
  <c r="J1455" i="1"/>
  <c r="J1456" i="1"/>
  <c r="G1459" i="1"/>
  <c r="I1459" i="1" s="1"/>
  <c r="I1462" i="1"/>
  <c r="G1469" i="1"/>
  <c r="H1469" i="1"/>
  <c r="H1470" i="1"/>
  <c r="J1472" i="1"/>
  <c r="J1473" i="1"/>
  <c r="G1477" i="1"/>
  <c r="I1477" i="1" s="1"/>
  <c r="H1478" i="1"/>
  <c r="I1478" i="1" s="1"/>
  <c r="H1479" i="1"/>
  <c r="I1479" i="1" s="1"/>
  <c r="G1492" i="1"/>
  <c r="H1496" i="1"/>
  <c r="G1496" i="1"/>
  <c r="H1503" i="1"/>
  <c r="G1507" i="1"/>
  <c r="H1507" i="1"/>
  <c r="H1509" i="1"/>
  <c r="G1528" i="1"/>
  <c r="H1531" i="1"/>
  <c r="G1533" i="1"/>
  <c r="H1535" i="1"/>
  <c r="G1544" i="1"/>
  <c r="H1547" i="1"/>
  <c r="G1549" i="1"/>
  <c r="H1579" i="1"/>
  <c r="D7" i="4"/>
  <c r="F299" i="4"/>
  <c r="F516" i="4"/>
  <c r="D515" i="4"/>
  <c r="E528" i="4"/>
  <c r="H1431" i="1"/>
  <c r="H1439" i="1"/>
  <c r="I1439" i="1" s="1"/>
  <c r="J1439" i="1"/>
  <c r="H1443" i="1"/>
  <c r="I1443" i="1" s="1"/>
  <c r="J1443" i="1"/>
  <c r="G1448" i="1"/>
  <c r="I1448" i="1" s="1"/>
  <c r="J1448" i="1"/>
  <c r="G1452" i="1"/>
  <c r="I1452" i="1" s="1"/>
  <c r="J1452" i="1"/>
  <c r="G1458" i="1"/>
  <c r="I1458" i="1" s="1"/>
  <c r="J1458" i="1"/>
  <c r="G1463" i="1"/>
  <c r="I1463" i="1" s="1"/>
  <c r="J1463" i="1"/>
  <c r="G1467" i="1"/>
  <c r="I1467" i="1" s="1"/>
  <c r="J1467" i="1"/>
  <c r="G1471" i="1"/>
  <c r="I1471" i="1" s="1"/>
  <c r="J1471" i="1"/>
  <c r="G1475" i="1"/>
  <c r="F125" i="4"/>
  <c r="D124" i="4"/>
  <c r="E196" i="4"/>
  <c r="D192" i="1" s="1"/>
  <c r="D224" i="4"/>
  <c r="F225" i="4"/>
  <c r="F8" i="5"/>
  <c r="D12" i="5"/>
  <c r="F239" i="5"/>
  <c r="D238" i="5"/>
  <c r="F130" i="6"/>
  <c r="D129" i="6"/>
  <c r="E12" i="5"/>
  <c r="D990" i="1" s="1"/>
  <c r="F35" i="5"/>
  <c r="F135" i="5"/>
  <c r="D134" i="5"/>
  <c r="G290" i="9"/>
  <c r="D146" i="5"/>
  <c r="F149" i="5"/>
  <c r="F6" i="6"/>
  <c r="D5" i="6"/>
  <c r="D82" i="4"/>
  <c r="D459" i="4"/>
  <c r="D472" i="4"/>
  <c r="E567" i="4"/>
  <c r="D561" i="1" s="1"/>
  <c r="G143" i="9"/>
  <c r="E143" i="9" s="1"/>
  <c r="B143" i="9" s="1"/>
  <c r="F603" i="4"/>
  <c r="E625" i="4"/>
  <c r="D619" i="1" s="1"/>
  <c r="F19" i="5"/>
  <c r="G289" i="9"/>
  <c r="E289" i="9" s="1"/>
  <c r="B289" i="9" s="1"/>
  <c r="F88" i="5"/>
  <c r="D87" i="5"/>
  <c r="D114" i="6"/>
  <c r="F115" i="6"/>
  <c r="B39" i="9"/>
  <c r="B59" i="9"/>
  <c r="B71" i="9"/>
  <c r="E7" i="4"/>
  <c r="F112" i="4"/>
  <c r="F164" i="4"/>
  <c r="D311" i="4"/>
  <c r="E421" i="4"/>
  <c r="F13" i="5"/>
  <c r="F69" i="5"/>
  <c r="D245" i="5"/>
  <c r="F259" i="5"/>
  <c r="D258" i="5"/>
  <c r="B51" i="9"/>
  <c r="B22" i="9"/>
  <c r="B30" i="9"/>
  <c r="B46" i="9"/>
  <c r="B54" i="9"/>
  <c r="B62" i="9"/>
  <c r="B70" i="9"/>
  <c r="B158" i="9"/>
  <c r="E87" i="5"/>
  <c r="D1065" i="1" s="1"/>
  <c r="E176" i="5"/>
  <c r="F122" i="6"/>
  <c r="B24" i="9"/>
  <c r="E29" i="9"/>
  <c r="B29" i="9" s="1"/>
  <c r="E37" i="9"/>
  <c r="B37" i="9" s="1"/>
  <c r="B40" i="9"/>
  <c r="E45" i="9"/>
  <c r="B45" i="9" s="1"/>
  <c r="B48" i="9"/>
  <c r="E53" i="9"/>
  <c r="B53" i="9" s="1"/>
  <c r="B56" i="9"/>
  <c r="E61" i="9"/>
  <c r="B61" i="9" s="1"/>
  <c r="B64" i="9"/>
  <c r="E69" i="9"/>
  <c r="B69" i="9" s="1"/>
  <c r="B72" i="9"/>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150" i="9"/>
  <c r="B275" i="9"/>
  <c r="E26" i="9"/>
  <c r="B26" i="9" s="1"/>
  <c r="E34" i="9"/>
  <c r="B34" i="9" s="1"/>
  <c r="E42" i="9"/>
  <c r="B42" i="9" s="1"/>
  <c r="E50" i="9"/>
  <c r="B50" i="9" s="1"/>
  <c r="E58" i="9"/>
  <c r="B58" i="9" s="1"/>
  <c r="E66" i="9"/>
  <c r="B66" i="9" s="1"/>
  <c r="E74" i="9"/>
  <c r="B74" i="9" s="1"/>
  <c r="B78" i="9"/>
  <c r="B82" i="9"/>
  <c r="B86" i="9"/>
  <c r="B90" i="9"/>
  <c r="B94" i="9"/>
  <c r="B98" i="9"/>
  <c r="B102" i="9"/>
  <c r="B106" i="9"/>
  <c r="B110" i="9"/>
  <c r="B114" i="9"/>
  <c r="B118" i="9"/>
  <c r="B122" i="9"/>
  <c r="B126" i="9"/>
  <c r="B130" i="9"/>
  <c r="B134" i="9"/>
  <c r="B138" i="9"/>
  <c r="B142" i="9"/>
  <c r="B146" i="9"/>
  <c r="B154" i="9"/>
  <c r="B288" i="9"/>
  <c r="F216" i="9"/>
  <c r="B216" i="9" s="1"/>
  <c r="F217" i="9"/>
  <c r="B217" i="9" s="1"/>
  <c r="F220" i="9"/>
  <c r="B220" i="9" s="1"/>
  <c r="F221" i="9"/>
  <c r="B221" i="9" s="1"/>
  <c r="F224" i="9"/>
  <c r="B224" i="9" s="1"/>
  <c r="F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3" i="9"/>
  <c r="B253" i="9" s="1"/>
  <c r="F256" i="9"/>
  <c r="B256" i="9" s="1"/>
  <c r="F257" i="9"/>
  <c r="B257" i="9" s="1"/>
  <c r="F261" i="9"/>
  <c r="B261" i="9" s="1"/>
  <c r="F265" i="9"/>
  <c r="B265" i="9" s="1"/>
  <c r="F269" i="9"/>
  <c r="B269" i="9" s="1"/>
  <c r="F277" i="9"/>
  <c r="E287" i="9"/>
  <c r="B287" i="9" s="1"/>
  <c r="B296" i="9"/>
  <c r="I23" i="3" l="1"/>
  <c r="G315" i="9"/>
  <c r="E315" i="9" s="1"/>
  <c r="B315" i="9" s="1"/>
  <c r="D1436" i="1"/>
  <c r="H1436" i="1" s="1"/>
  <c r="H1437" i="1"/>
  <c r="E290" i="9"/>
  <c r="B290" i="9" s="1"/>
  <c r="G1436" i="1"/>
  <c r="H1481" i="1"/>
  <c r="D42" i="8"/>
  <c r="H19" i="9" s="1"/>
  <c r="E19" i="9" s="1"/>
  <c r="B19" i="9" s="1"/>
  <c r="H1483" i="1"/>
  <c r="G1175" i="1"/>
  <c r="H1175" i="1"/>
  <c r="H1241" i="1"/>
  <c r="G1019" i="1"/>
  <c r="H1019" i="1"/>
  <c r="F206" i="5"/>
  <c r="D68" i="5"/>
  <c r="H21" i="3" s="1"/>
  <c r="H1211" i="1"/>
  <c r="G1227" i="1"/>
  <c r="G310" i="9"/>
  <c r="E310" i="9" s="1"/>
  <c r="B310" i="9" s="1"/>
  <c r="H1184" i="1"/>
  <c r="G1184" i="1"/>
  <c r="H1216" i="1"/>
  <c r="G1216" i="1"/>
  <c r="E350" i="4"/>
  <c r="G159" i="1"/>
  <c r="F163" i="4"/>
  <c r="F133" i="4"/>
  <c r="D129" i="1"/>
  <c r="G309" i="9"/>
  <c r="E309" i="9" s="1"/>
  <c r="B309" i="9" s="1"/>
  <c r="C1167" i="1"/>
  <c r="F190" i="5"/>
  <c r="F644" i="4"/>
  <c r="C638" i="1"/>
  <c r="I1465" i="1"/>
  <c r="H620" i="1"/>
  <c r="G620" i="1"/>
  <c r="H565" i="1"/>
  <c r="G565" i="1"/>
  <c r="G479" i="1"/>
  <c r="H479" i="1"/>
  <c r="H359" i="1"/>
  <c r="G359" i="1"/>
  <c r="H206" i="1"/>
  <c r="G206" i="1"/>
  <c r="H47" i="1"/>
  <c r="G47" i="1"/>
  <c r="I1450" i="1"/>
  <c r="F50" i="4"/>
  <c r="C46" i="1"/>
  <c r="I1441" i="1"/>
  <c r="D176" i="5"/>
  <c r="D43" i="8"/>
  <c r="F146" i="5"/>
  <c r="C1124" i="1"/>
  <c r="D522" i="1"/>
  <c r="D6" i="4"/>
  <c r="F7" i="4"/>
  <c r="C3" i="1"/>
  <c r="H1183" i="1"/>
  <c r="G1183" i="1"/>
  <c r="H184" i="1"/>
  <c r="G184" i="1"/>
  <c r="H108" i="1"/>
  <c r="G108" i="1"/>
  <c r="E166" i="9"/>
  <c r="B166" i="9" s="1"/>
  <c r="F344" i="4"/>
  <c r="C339" i="1"/>
  <c r="H1576" i="1"/>
  <c r="G1576" i="1"/>
  <c r="H575" i="1"/>
  <c r="G575" i="1"/>
  <c r="H391" i="1"/>
  <c r="G391" i="1"/>
  <c r="H87" i="1"/>
  <c r="G87" i="1"/>
  <c r="H1524" i="1"/>
  <c r="G1524" i="1"/>
  <c r="I28" i="3"/>
  <c r="D1435" i="1"/>
  <c r="F625" i="4"/>
  <c r="C619" i="1"/>
  <c r="F580" i="4"/>
  <c r="C574" i="1"/>
  <c r="G1519" i="1"/>
  <c r="H1519" i="1"/>
  <c r="F567" i="4"/>
  <c r="C561" i="1"/>
  <c r="E420" i="4"/>
  <c r="E636" i="4" s="1"/>
  <c r="D630" i="1" s="1"/>
  <c r="D415" i="1"/>
  <c r="E6" i="4"/>
  <c r="D3" i="1"/>
  <c r="F114" i="6"/>
  <c r="H27" i="3"/>
  <c r="C1408" i="1"/>
  <c r="F5" i="6"/>
  <c r="D141" i="6"/>
  <c r="G317" i="9" s="1"/>
  <c r="E317" i="9" s="1"/>
  <c r="H24" i="3"/>
  <c r="C1299" i="1"/>
  <c r="E7" i="5"/>
  <c r="E151" i="4"/>
  <c r="F515" i="4"/>
  <c r="C509" i="1"/>
  <c r="D298" i="4"/>
  <c r="H510" i="1"/>
  <c r="G510" i="1"/>
  <c r="H160" i="1"/>
  <c r="G160" i="1"/>
  <c r="I22" i="3"/>
  <c r="E175" i="5"/>
  <c r="D1152" i="1" s="1"/>
  <c r="D1153" i="1"/>
  <c r="F258" i="5"/>
  <c r="C1235" i="1"/>
  <c r="F311" i="4"/>
  <c r="C306" i="1"/>
  <c r="F87" i="5"/>
  <c r="C1065" i="1"/>
  <c r="C466" i="1"/>
  <c r="F472" i="4"/>
  <c r="F134" i="5"/>
  <c r="C1112" i="1"/>
  <c r="C1423" i="1"/>
  <c r="F129" i="6"/>
  <c r="E68" i="5"/>
  <c r="F124" i="4"/>
  <c r="C120" i="1"/>
  <c r="H326" i="1"/>
  <c r="G326" i="1"/>
  <c r="H136" i="1"/>
  <c r="G136" i="1"/>
  <c r="F213" i="9"/>
  <c r="E407" i="4"/>
  <c r="D402" i="1" s="1"/>
  <c r="D293" i="1"/>
  <c r="E21" i="9"/>
  <c r="F351" i="4"/>
  <c r="D350" i="4"/>
  <c r="C346" i="1"/>
  <c r="H1329" i="1"/>
  <c r="G1329" i="1"/>
  <c r="H606" i="1"/>
  <c r="G606" i="1"/>
  <c r="G562" i="1"/>
  <c r="H562" i="1"/>
  <c r="G475" i="1"/>
  <c r="H475" i="1"/>
  <c r="G283" i="1"/>
  <c r="H283" i="1"/>
  <c r="H193" i="1"/>
  <c r="G193" i="1"/>
  <c r="G40" i="1"/>
  <c r="H40" i="1"/>
  <c r="F593" i="4"/>
  <c r="C587" i="1"/>
  <c r="D528" i="4"/>
  <c r="F196" i="4"/>
  <c r="C192" i="1"/>
  <c r="F245" i="5"/>
  <c r="C1222" i="1"/>
  <c r="F82" i="4"/>
  <c r="C78" i="1"/>
  <c r="D237" i="5"/>
  <c r="F238" i="5"/>
  <c r="C1215" i="1"/>
  <c r="H1057" i="1"/>
  <c r="G1057" i="1"/>
  <c r="H489" i="1"/>
  <c r="G489" i="1"/>
  <c r="G259" i="1"/>
  <c r="H259" i="1"/>
  <c r="H19" i="1"/>
  <c r="G19" i="1"/>
  <c r="F459" i="4"/>
  <c r="C453" i="1"/>
  <c r="F12" i="5"/>
  <c r="D7" i="5"/>
  <c r="C990" i="1"/>
  <c r="F224" i="4"/>
  <c r="C220" i="1"/>
  <c r="D420" i="4"/>
  <c r="H294" i="1"/>
  <c r="G294" i="1"/>
  <c r="H121" i="1"/>
  <c r="G121" i="1"/>
  <c r="D151" i="4"/>
  <c r="F643" i="4"/>
  <c r="C637" i="1"/>
  <c r="F106" i="4"/>
  <c r="C102" i="1"/>
  <c r="I1442" i="1"/>
  <c r="H1154" i="1"/>
  <c r="G1154" i="1"/>
  <c r="G599" i="1"/>
  <c r="H599" i="1"/>
  <c r="H523" i="1"/>
  <c r="G523" i="1"/>
  <c r="G472" i="1"/>
  <c r="H472" i="1"/>
  <c r="H264" i="1"/>
  <c r="G264" i="1"/>
  <c r="G94" i="1"/>
  <c r="H94" i="1"/>
  <c r="H25" i="1"/>
  <c r="G25" i="1"/>
  <c r="F78" i="5"/>
  <c r="C1056" i="1"/>
  <c r="F484" i="4"/>
  <c r="C478" i="1"/>
  <c r="F363" i="4"/>
  <c r="C358" i="1"/>
  <c r="E314" i="9" l="1"/>
  <c r="I10" i="3" s="1"/>
  <c r="C1046" i="1"/>
  <c r="I34" i="3"/>
  <c r="C1517" i="1"/>
  <c r="H1517" i="1" s="1"/>
  <c r="K1450" i="9"/>
  <c r="D345" i="1"/>
  <c r="E408" i="4"/>
  <c r="D403" i="1" s="1"/>
  <c r="G129" i="1"/>
  <c r="H129" i="1"/>
  <c r="E316" i="9"/>
  <c r="B317" i="9"/>
  <c r="H638" i="1"/>
  <c r="G638" i="1"/>
  <c r="B21" i="9"/>
  <c r="H120" i="1"/>
  <c r="G120" i="1"/>
  <c r="G1423" i="1"/>
  <c r="H1423" i="1"/>
  <c r="H466" i="1"/>
  <c r="G466" i="1"/>
  <c r="H509" i="1"/>
  <c r="G509" i="1"/>
  <c r="H1299" i="1"/>
  <c r="G1299" i="1"/>
  <c r="H561" i="1"/>
  <c r="G561" i="1"/>
  <c r="H574" i="1"/>
  <c r="G574" i="1"/>
  <c r="G339" i="1"/>
  <c r="H339" i="1"/>
  <c r="I35" i="3"/>
  <c r="C1518" i="1"/>
  <c r="G312" i="9"/>
  <c r="E312" i="9" s="1"/>
  <c r="G102" i="1"/>
  <c r="H102" i="1"/>
  <c r="D289" i="4"/>
  <c r="H17" i="3"/>
  <c r="F151" i="4"/>
  <c r="C147" i="1"/>
  <c r="H453" i="1"/>
  <c r="G453" i="1"/>
  <c r="F237" i="5"/>
  <c r="H23" i="3"/>
  <c r="C1214" i="1"/>
  <c r="H587" i="1"/>
  <c r="G587" i="1"/>
  <c r="H346" i="1"/>
  <c r="G346" i="1"/>
  <c r="H1112" i="1"/>
  <c r="G1112" i="1"/>
  <c r="H1065" i="1"/>
  <c r="G1065" i="1"/>
  <c r="G313" i="9"/>
  <c r="E313" i="9" s="1"/>
  <c r="B313" i="9" s="1"/>
  <c r="G1235" i="1"/>
  <c r="H1235" i="1"/>
  <c r="G1408" i="1"/>
  <c r="H1408" i="1"/>
  <c r="E412" i="4"/>
  <c r="I16" i="3"/>
  <c r="D2" i="1"/>
  <c r="H3" i="1"/>
  <c r="G3" i="1"/>
  <c r="D175" i="5"/>
  <c r="F176" i="5"/>
  <c r="C1153" i="1"/>
  <c r="H22" i="3"/>
  <c r="G637" i="1"/>
  <c r="H637" i="1"/>
  <c r="D635" i="4"/>
  <c r="F420" i="4"/>
  <c r="C414" i="1"/>
  <c r="F7" i="5"/>
  <c r="D6" i="5"/>
  <c r="H20" i="3"/>
  <c r="C985" i="1"/>
  <c r="H1215" i="1"/>
  <c r="G1215" i="1"/>
  <c r="B213" i="9"/>
  <c r="G306" i="1"/>
  <c r="H306" i="1"/>
  <c r="F298" i="4"/>
  <c r="D407" i="4"/>
  <c r="C293" i="1"/>
  <c r="E6" i="5"/>
  <c r="I20" i="3"/>
  <c r="D985" i="1"/>
  <c r="E635" i="4"/>
  <c r="D629" i="1" s="1"/>
  <c r="D414" i="1"/>
  <c r="D290" i="4"/>
  <c r="F6" i="4"/>
  <c r="D412" i="4"/>
  <c r="H16" i="3"/>
  <c r="C2" i="1"/>
  <c r="G46" i="1"/>
  <c r="H46" i="1"/>
  <c r="H358" i="1"/>
  <c r="G358" i="1"/>
  <c r="H1056" i="1"/>
  <c r="G1056" i="1"/>
  <c r="G220" i="1"/>
  <c r="H220" i="1"/>
  <c r="H1222" i="1"/>
  <c r="G1222" i="1"/>
  <c r="D636" i="4"/>
  <c r="F528" i="4"/>
  <c r="C522" i="1"/>
  <c r="H478" i="1"/>
  <c r="G478" i="1"/>
  <c r="H990" i="1"/>
  <c r="G990" i="1"/>
  <c r="G78" i="1"/>
  <c r="H78" i="1"/>
  <c r="G192" i="1"/>
  <c r="H192" i="1"/>
  <c r="D408" i="4"/>
  <c r="C345" i="1"/>
  <c r="F350" i="4"/>
  <c r="I21" i="3"/>
  <c r="D1046" i="1"/>
  <c r="H1046" i="1" s="1"/>
  <c r="E289" i="4"/>
  <c r="E290" i="4" s="1"/>
  <c r="I17" i="3"/>
  <c r="D147" i="1"/>
  <c r="F141" i="6"/>
  <c r="C1435" i="1"/>
  <c r="H9" i="3" s="1"/>
  <c r="H28" i="3"/>
  <c r="H415" i="1"/>
  <c r="G415" i="1"/>
  <c r="G619" i="1"/>
  <c r="H619" i="1"/>
  <c r="H1124" i="1"/>
  <c r="G1124" i="1"/>
  <c r="H1167" i="1"/>
  <c r="G1167" i="1"/>
  <c r="F68" i="5"/>
  <c r="G1517" i="1" l="1"/>
  <c r="I9" i="3"/>
  <c r="K3" i="9"/>
  <c r="D286" i="1"/>
  <c r="F408" i="4"/>
  <c r="C403" i="1"/>
  <c r="F412" i="4"/>
  <c r="D639" i="4"/>
  <c r="C407" i="1"/>
  <c r="F635" i="4"/>
  <c r="C629" i="1"/>
  <c r="H1153" i="1"/>
  <c r="G1153" i="1"/>
  <c r="H1518" i="1"/>
  <c r="G1518" i="1"/>
  <c r="G522" i="1"/>
  <c r="H522" i="1"/>
  <c r="G293" i="1"/>
  <c r="H293" i="1"/>
  <c r="G1046" i="1"/>
  <c r="H11" i="3"/>
  <c r="F407" i="4"/>
  <c r="C402" i="1"/>
  <c r="H985" i="1"/>
  <c r="G985" i="1"/>
  <c r="G414" i="1"/>
  <c r="H414" i="1"/>
  <c r="F175" i="5"/>
  <c r="C1152" i="1"/>
  <c r="H1214" i="1"/>
  <c r="G1214" i="1"/>
  <c r="D413" i="4"/>
  <c r="D414" i="4" s="1"/>
  <c r="D291" i="4"/>
  <c r="C285" i="1"/>
  <c r="F289" i="4"/>
  <c r="H278" i="9"/>
  <c r="D984" i="1"/>
  <c r="G284" i="9"/>
  <c r="E284" i="9" s="1"/>
  <c r="B284" i="9" s="1"/>
  <c r="G278" i="9"/>
  <c r="F6" i="5"/>
  <c r="C984" i="1"/>
  <c r="E639" i="4"/>
  <c r="D407" i="1"/>
  <c r="H2" i="1"/>
  <c r="G2" i="1"/>
  <c r="H1435" i="1"/>
  <c r="G1435" i="1"/>
  <c r="E291" i="4"/>
  <c r="D287" i="1" s="1"/>
  <c r="D285" i="1"/>
  <c r="E413" i="4"/>
  <c r="E414" i="4" s="1"/>
  <c r="D409" i="1" s="1"/>
  <c r="H345" i="1"/>
  <c r="G345" i="1"/>
  <c r="F636" i="4"/>
  <c r="C630" i="1"/>
  <c r="F290" i="4"/>
  <c r="C286" i="1"/>
  <c r="H147" i="1"/>
  <c r="G147" i="1"/>
  <c r="E311" i="9"/>
  <c r="B312" i="9"/>
  <c r="E278" i="9" l="1"/>
  <c r="B278" i="9" s="1"/>
  <c r="F414" i="4"/>
  <c r="C409" i="1"/>
  <c r="G402" i="1"/>
  <c r="H402" i="1"/>
  <c r="H629" i="1"/>
  <c r="G629" i="1"/>
  <c r="F639" i="4"/>
  <c r="C633" i="1"/>
  <c r="G285" i="1"/>
  <c r="H285" i="1"/>
  <c r="H8" i="3"/>
  <c r="G984" i="1"/>
  <c r="H984" i="1"/>
  <c r="F291" i="4"/>
  <c r="C287" i="1"/>
  <c r="H1152" i="1"/>
  <c r="G1152" i="1"/>
  <c r="N3" i="9"/>
  <c r="I11" i="3"/>
  <c r="H403" i="1"/>
  <c r="G403" i="1"/>
  <c r="H286" i="1"/>
  <c r="G286" i="1"/>
  <c r="D633" i="1"/>
  <c r="H630" i="1"/>
  <c r="G630" i="1"/>
  <c r="E640" i="4"/>
  <c r="E415" i="4"/>
  <c r="D410" i="1" s="1"/>
  <c r="D408" i="1"/>
  <c r="D640" i="4"/>
  <c r="D415" i="4"/>
  <c r="F413" i="4"/>
  <c r="C408" i="1"/>
  <c r="G407" i="1"/>
  <c r="H407" i="1"/>
  <c r="E277" i="9" l="1"/>
  <c r="I8" i="3" s="1"/>
  <c r="D642" i="4"/>
  <c r="F640" i="4"/>
  <c r="C634" i="1"/>
  <c r="G287" i="1"/>
  <c r="H287" i="1"/>
  <c r="H408" i="1"/>
  <c r="G408" i="1"/>
  <c r="D641" i="4"/>
  <c r="G409" i="1"/>
  <c r="H409" i="1"/>
  <c r="M3" i="9"/>
  <c r="F415" i="4"/>
  <c r="C410" i="1"/>
  <c r="E642" i="4"/>
  <c r="D634" i="1"/>
  <c r="E641" i="4"/>
  <c r="G633" i="1"/>
  <c r="H633" i="1"/>
  <c r="E645" i="4" l="1"/>
  <c r="D635" i="1"/>
  <c r="E646" i="4"/>
  <c r="D636" i="1"/>
  <c r="H410" i="1"/>
  <c r="G410" i="1"/>
  <c r="H634" i="1"/>
  <c r="G634" i="1"/>
  <c r="D645" i="4"/>
  <c r="F641" i="4"/>
  <c r="C635" i="1"/>
  <c r="F642" i="4"/>
  <c r="D646" i="4"/>
  <c r="C636" i="1"/>
  <c r="I19" i="3" l="1"/>
  <c r="D640" i="1"/>
  <c r="H635" i="1"/>
  <c r="G635" i="1"/>
  <c r="F646" i="4"/>
  <c r="C640" i="1"/>
  <c r="H19" i="3"/>
  <c r="F645" i="4"/>
  <c r="C639" i="1"/>
  <c r="H18" i="3"/>
  <c r="G276" i="9"/>
  <c r="E276" i="9" s="1"/>
  <c r="B276" i="9" s="1"/>
  <c r="H636" i="1"/>
  <c r="G636" i="1"/>
  <c r="I18" i="3"/>
  <c r="D639" i="1"/>
  <c r="H640" i="1" l="1"/>
  <c r="G640" i="1"/>
  <c r="H639" i="1"/>
  <c r="G639" i="1"/>
  <c r="H7" i="3"/>
  <c r="J3" i="9" l="1"/>
  <c r="L272" i="9" l="1"/>
  <c r="H274" i="9"/>
  <c r="G274" i="9"/>
  <c r="M272" i="9"/>
  <c r="H18" i="9"/>
  <c r="H15" i="9"/>
  <c r="I17" i="9"/>
  <c r="L16" i="9"/>
  <c r="L15" i="9"/>
  <c r="H17" i="9"/>
  <c r="G16" i="9"/>
  <c r="G18" i="9"/>
  <c r="M15" i="9"/>
  <c r="G17" i="9"/>
  <c r="M16" i="9"/>
  <c r="J12" i="9"/>
  <c r="K7" i="9"/>
  <c r="K10" i="9"/>
  <c r="J6" i="9"/>
  <c r="J9" i="9"/>
  <c r="J10" i="9"/>
  <c r="I8" i="9"/>
  <c r="J11" i="9"/>
  <c r="H16" i="9"/>
  <c r="K5" i="9"/>
  <c r="K11" i="9"/>
  <c r="I5" i="9"/>
  <c r="K9" i="9"/>
  <c r="J5" i="9"/>
  <c r="K6" i="9"/>
  <c r="I6" i="9"/>
  <c r="I7" i="9"/>
  <c r="K8" i="9"/>
  <c r="K13" i="9"/>
  <c r="I11" i="9"/>
  <c r="I13" i="9"/>
  <c r="J8" i="9"/>
  <c r="J7" i="9"/>
  <c r="I12" i="9"/>
  <c r="J13" i="9"/>
  <c r="K12" i="9"/>
  <c r="J17" i="9"/>
  <c r="G15" i="9"/>
  <c r="I9" i="9"/>
  <c r="E9" i="9" l="1"/>
  <c r="B9" i="9" s="1"/>
  <c r="E18" i="9"/>
  <c r="B18" i="9" s="1"/>
  <c r="E11" i="9"/>
  <c r="B11" i="9" s="1"/>
  <c r="E7" i="9"/>
  <c r="B7" i="9" s="1"/>
  <c r="F16" i="9"/>
  <c r="E6" i="9"/>
  <c r="B6" i="9" s="1"/>
  <c r="E274" i="9"/>
  <c r="B274" i="9" s="1"/>
  <c r="E15" i="9"/>
  <c r="E10" i="9"/>
  <c r="B10" i="9" s="1"/>
  <c r="E12" i="9"/>
  <c r="B12" i="9" s="1"/>
  <c r="E5" i="9"/>
  <c r="E16" i="9"/>
  <c r="E8" i="9"/>
  <c r="B8" i="9" s="1"/>
  <c r="E17" i="9"/>
  <c r="B17" i="9" s="1"/>
  <c r="E13" i="9"/>
  <c r="B13" i="9" s="1"/>
  <c r="F15" i="9"/>
  <c r="F272" i="9"/>
  <c r="F14" i="9" l="1"/>
  <c r="E20" i="9"/>
  <c r="I7" i="3" s="1"/>
  <c r="B16" i="9"/>
  <c r="E4" i="9"/>
  <c r="B5" i="9"/>
  <c r="B15" i="9"/>
  <c r="B272" i="9"/>
  <c r="F20"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<sst xmlns="http://schemas.openxmlformats.org/spreadsheetml/2006/main" count="4369" uniqueCount="3421">
  <si>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</si>
  <si>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</si>
  <si>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</si>
  <si>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</si>
  <si>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</si>
  <si>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</si>
  <si>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</si>
  <si>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</si>
  <si>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</si>
  <si>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</si>
  <si>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</si>
  <si>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</si>
  <si>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</si>
  <si>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</si>
  <si>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</si>
  <si>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</si>
  <si>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</si>
  <si>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</si>
  <si>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</si>
  <si>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</si>
  <si>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</si>
  <si>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</si>
  <si>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</si>
  <si>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</si>
  <si>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</si>
  <si>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</si>
  <si>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</si>
  <si>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</si>
  <si>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</si>
  <si>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</si>
  <si>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</si>
  <si>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KINEZIOLOŠKI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</si>
  <si>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</si>
  <si>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</si>
  <si>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</si>
  <si>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</si>
  <si>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</si>
  <si>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</si>
  <si>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</si>
  <si>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</si>
  <si>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</si>
  <si>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</si>
  <si>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</si>
  <si>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</si>
  <si>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</si>
  <si>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</si>
  <si>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</si>
  <si>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</si>
  <si>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</si>
  <si>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2006 - SVEUČILIŠTE U ZAGREBU KINEZIOLOŠKI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</si>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</sst>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5689485.9800000004</v>
      </c>
      <c r="D2" s="6">
        <f>'PR-RAS'!E6</f>
        <v>6366347.6699999999</v>
      </c>
      <c r="E2" s="6">
        <v>0</v>
      </c>
      <c r="F2" s="6">
        <v>0</v>
      </c>
      <c r="G2" s="7">
        <f t="shared" ref="G2:G264" si="0">(B2/1000)*(C2*1+D2*2)</f>
        <v>18422.18132</v>
      </c>
      <c r="H2" s="7">
        <f t="shared" ref="H2:H26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115815.43</v>
      </c>
      <c r="D46" s="1">
        <f>'PR-RAS'!E50</f>
        <v>246015.05</v>
      </c>
      <c r="E46" s="1">
        <v>0</v>
      </c>
      <c r="F46" s="1">
        <v>0</v>
      </c>
      <c r="G46" s="2">
        <f t="shared" si="0"/>
        <v>27353.048849999999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37852.46</v>
      </c>
      <c r="D50" s="1">
        <f>'PR-RAS'!E54</f>
        <v>124567.75</v>
      </c>
      <c r="E50" s="1">
        <v>0</v>
      </c>
      <c r="F50" s="1">
        <v>0</v>
      </c>
      <c r="G50" s="2">
        <f t="shared" si="0"/>
        <v>14062.410040000001</v>
      </c>
      <c r="H50" s="2">
        <f t="shared" si="1"/>
        <v>0.70999999999912689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37852.46</v>
      </c>
      <c r="D53" s="1">
        <f>'PR-RAS'!E57</f>
        <v>124567.75</v>
      </c>
      <c r="E53" s="1">
        <v>0</v>
      </c>
      <c r="F53" s="1">
        <v>0</v>
      </c>
      <c r="G53" s="2">
        <f t="shared" si="0"/>
        <v>14923.37392</v>
      </c>
      <c r="H53" s="2">
        <f t="shared" si="1"/>
        <v>0.70999999999912689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77962.97</v>
      </c>
      <c r="D73" s="1">
        <f>'PR-RAS'!E77</f>
        <v>121447.29999999999</v>
      </c>
      <c r="E73" s="1">
        <v>0</v>
      </c>
      <c r="F73" s="1">
        <v>0</v>
      </c>
      <c r="G73" s="2">
        <f t="shared" si="0"/>
        <v>23101.745039999994</v>
      </c>
      <c r="H73" s="2">
        <f t="shared" si="1"/>
        <v>0.32999999998719431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74321.08</v>
      </c>
      <c r="D74" s="1">
        <f>'PR-RAS'!E78</f>
        <v>88476.93</v>
      </c>
      <c r="E74" s="1">
        <v>0</v>
      </c>
      <c r="F74" s="1">
        <v>0</v>
      </c>
      <c r="G74" s="2">
        <f t="shared" si="0"/>
        <v>18343.070619999999</v>
      </c>
      <c r="H74" s="2">
        <f t="shared" si="1"/>
        <v>0.15000000000873115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3641.89</v>
      </c>
      <c r="D76" s="1">
        <f>'PR-RAS'!E80</f>
        <v>32970.370000000003</v>
      </c>
      <c r="E76" s="1">
        <v>0</v>
      </c>
      <c r="F76" s="1">
        <v>0</v>
      </c>
      <c r="G76" s="2">
        <f t="shared" si="0"/>
        <v>5218.6972500000002</v>
      </c>
      <c r="H76" s="2">
        <f t="shared" si="1"/>
        <v>0.48000000000274667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22322.03</v>
      </c>
      <c r="D78" s="1">
        <f>'PR-RAS'!E82</f>
        <v>1718.6799999999998</v>
      </c>
      <c r="E78" s="1">
        <v>0</v>
      </c>
      <c r="F78" s="1">
        <v>0</v>
      </c>
      <c r="G78" s="2">
        <f t="shared" si="0"/>
        <v>1983.4730299999999</v>
      </c>
      <c r="H78" s="2">
        <f t="shared" si="1"/>
        <v>0.34999999999899956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22322.03</v>
      </c>
      <c r="D79" s="1">
        <f>'PR-RAS'!E83</f>
        <v>1718.6799999999998</v>
      </c>
      <c r="E79" s="1">
        <v>0</v>
      </c>
      <c r="F79" s="1">
        <v>0</v>
      </c>
      <c r="G79" s="2">
        <f t="shared" si="0"/>
        <v>2009.23242</v>
      </c>
      <c r="H79" s="2">
        <f t="shared" si="1"/>
        <v>0.34999999999899956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5.23</v>
      </c>
      <c r="D81" s="1">
        <f>'PR-RAS'!E85</f>
        <v>51.37</v>
      </c>
      <c r="E81" s="1">
        <v>0</v>
      </c>
      <c r="F81" s="1">
        <v>0</v>
      </c>
      <c r="G81" s="2">
        <f t="shared" si="0"/>
        <v>8.6376000000000008</v>
      </c>
      <c r="H81" s="2">
        <f t="shared" si="1"/>
        <v>0.59999999999999787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162.71</v>
      </c>
      <c r="D83" s="1">
        <f>'PR-RAS'!E87</f>
        <v>1667.31</v>
      </c>
      <c r="E83" s="1">
        <v>0</v>
      </c>
      <c r="F83" s="1">
        <v>0</v>
      </c>
      <c r="G83" s="2">
        <f t="shared" si="0"/>
        <v>286.78106000000002</v>
      </c>
      <c r="H83" s="2">
        <f t="shared" si="1"/>
        <v>0.59999999999993747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8494.26</v>
      </c>
      <c r="D85" s="1">
        <f>'PR-RAS'!E89</f>
        <v>0</v>
      </c>
      <c r="E85" s="1">
        <v>0</v>
      </c>
      <c r="F85" s="1">
        <v>0</v>
      </c>
      <c r="G85" s="2">
        <f t="shared" si="0"/>
        <v>713.51784000000009</v>
      </c>
      <c r="H85" s="2">
        <f t="shared" si="1"/>
        <v>0.26000000000021828</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13659.83</v>
      </c>
      <c r="D86" s="1">
        <f>'PR-RAS'!E90</f>
        <v>0</v>
      </c>
      <c r="E86" s="1">
        <v>0</v>
      </c>
      <c r="F86" s="1">
        <v>0</v>
      </c>
      <c r="G86" s="2">
        <f t="shared" si="0"/>
        <v>1161.08555</v>
      </c>
      <c r="H86" s="2">
        <f t="shared" si="1"/>
        <v>0.17000000000007276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1551503.57</v>
      </c>
      <c r="D102" s="1">
        <f>'PR-RAS'!E106</f>
        <v>1584579.05</v>
      </c>
      <c r="E102" s="1">
        <v>0</v>
      </c>
      <c r="F102" s="1">
        <v>0</v>
      </c>
      <c r="G102" s="2">
        <f t="shared" si="0"/>
        <v>476786.82867000002</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1551503.57</v>
      </c>
      <c r="D108" s="1">
        <f>'PR-RAS'!E112</f>
        <v>1584579.05</v>
      </c>
      <c r="E108" s="1">
        <v>0</v>
      </c>
      <c r="F108" s="1">
        <v>0</v>
      </c>
      <c r="G108" s="2">
        <f t="shared" si="0"/>
        <v>505110.79868999997</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1551503.57</v>
      </c>
      <c r="D113" s="1">
        <f>'PR-RAS'!E117</f>
        <v>1584579.05</v>
      </c>
      <c r="E113" s="1">
        <v>0</v>
      </c>
      <c r="F113" s="1">
        <v>0</v>
      </c>
      <c r="G113" s="2">
        <f t="shared" si="0"/>
        <v>528714.10704000003</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325164.33999999997</v>
      </c>
      <c r="D120" s="1">
        <f>'PR-RAS'!E124</f>
        <v>357658.03</v>
      </c>
      <c r="E120" s="1">
        <v>0</v>
      </c>
      <c r="F120" s="1">
        <v>0</v>
      </c>
      <c r="G120" s="2">
        <f t="shared" si="0"/>
        <v>123817.1676</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235595.02</v>
      </c>
      <c r="D121" s="1">
        <f>'PR-RAS'!E125</f>
        <v>336371.33</v>
      </c>
      <c r="E121" s="1">
        <v>0</v>
      </c>
      <c r="F121" s="1">
        <v>0</v>
      </c>
      <c r="G121" s="2">
        <f t="shared" si="0"/>
        <v>109000.52160000001</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6769.12</v>
      </c>
      <c r="D122" s="1">
        <f>'PR-RAS'!E126</f>
        <v>5855.71</v>
      </c>
      <c r="E122" s="1">
        <v>0</v>
      </c>
      <c r="F122" s="1">
        <v>0</v>
      </c>
      <c r="G122" s="2">
        <f t="shared" si="0"/>
        <v>2236.14534</v>
      </c>
      <c r="H122" s="2">
        <f t="shared" si="1"/>
        <v>0.40999999999985448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228825.9</v>
      </c>
      <c r="D123" s="1">
        <f>'PR-RAS'!E127</f>
        <v>330515.62</v>
      </c>
      <c r="E123" s="1">
        <v>0</v>
      </c>
      <c r="F123" s="1">
        <v>0</v>
      </c>
      <c r="G123" s="2">
        <f t="shared" si="0"/>
        <v>108562.57107999999</v>
      </c>
      <c r="H123" s="2">
        <f t="shared" si="1"/>
        <v>0.48000000001047738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89569.32</v>
      </c>
      <c r="D124" s="1">
        <f>'PR-RAS'!E128</f>
        <v>21286.7</v>
      </c>
      <c r="E124" s="1">
        <v>0</v>
      </c>
      <c r="F124" s="1">
        <v>0</v>
      </c>
      <c r="G124" s="2">
        <f t="shared" si="0"/>
        <v>16253.55456</v>
      </c>
      <c r="H124" s="2">
        <f t="shared" si="1"/>
        <v>0.62000000000625732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89569.32</v>
      </c>
      <c r="D125" s="1">
        <f>'PR-RAS'!E129</f>
        <v>21286.7</v>
      </c>
      <c r="E125" s="1">
        <v>0</v>
      </c>
      <c r="F125" s="1">
        <v>0</v>
      </c>
      <c r="G125" s="2">
        <f t="shared" si="0"/>
        <v>16385.69728</v>
      </c>
      <c r="H125" s="2">
        <f t="shared" si="1"/>
        <v>0.62000000000625732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3674680.61</v>
      </c>
      <c r="D129" s="1">
        <f>'PR-RAS'!E133</f>
        <v>4176376.86</v>
      </c>
      <c r="E129" s="1">
        <v>0</v>
      </c>
      <c r="F129" s="1">
        <v>0</v>
      </c>
      <c r="G129" s="2">
        <f t="shared" si="0"/>
        <v>1539511.59424</v>
      </c>
      <c r="H129" s="2">
        <f t="shared" si="1"/>
        <v>0.53000000026077032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3674680.61</v>
      </c>
      <c r="D130" s="1">
        <f>'PR-RAS'!E134</f>
        <v>4176376.86</v>
      </c>
      <c r="E130" s="1">
        <v>0</v>
      </c>
      <c r="F130" s="1">
        <v>0</v>
      </c>
      <c r="G130" s="2">
        <f t="shared" si="0"/>
        <v>1551539.0285700001</v>
      </c>
      <c r="H130" s="2">
        <f t="shared" si="1"/>
        <v>0.53000000026077032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3674680.61</v>
      </c>
      <c r="D131" s="1">
        <f>'PR-RAS'!E135</f>
        <v>4176376.86</v>
      </c>
      <c r="E131" s="1">
        <v>0</v>
      </c>
      <c r="F131" s="1">
        <v>0</v>
      </c>
      <c r="G131" s="2">
        <f t="shared" si="0"/>
        <v>1563566.4629000002</v>
      </c>
      <c r="H131" s="2">
        <f t="shared" si="1"/>
        <v>0.53000000026077032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5635673.2600000007</v>
      </c>
      <c r="D147" s="1">
        <f>'PR-RAS'!E151</f>
        <v>6591758.75</v>
      </c>
      <c r="E147" s="1">
        <v>0</v>
      </c>
      <c r="F147" s="1">
        <v>0</v>
      </c>
      <c r="G147" s="2">
        <f t="shared" si="0"/>
        <v>2747601.85096</v>
      </c>
      <c r="H147" s="2">
        <f t="shared" si="1"/>
        <v>0.51000000070780516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4007674.39</v>
      </c>
      <c r="D148" s="1">
        <f>'PR-RAS'!E152</f>
        <v>4633538.53</v>
      </c>
      <c r="E148" s="1">
        <v>0</v>
      </c>
      <c r="F148" s="1">
        <v>0</v>
      </c>
      <c r="G148" s="2">
        <f t="shared" si="0"/>
        <v>1951388.46315</v>
      </c>
      <c r="H148" s="2">
        <f t="shared" si="1"/>
        <v>0.85999999986961484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3297832.04</v>
      </c>
      <c r="D149" s="1">
        <f>'PR-RAS'!E153</f>
        <v>3775803.66</v>
      </c>
      <c r="E149" s="1">
        <v>0</v>
      </c>
      <c r="F149" s="1">
        <v>0</v>
      </c>
      <c r="G149" s="2">
        <f t="shared" si="0"/>
        <v>1605717.0252799999</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3288148.58</v>
      </c>
      <c r="D150" s="1">
        <f>'PR-RAS'!E154</f>
        <v>3775803.66</v>
      </c>
      <c r="E150" s="1">
        <v>0</v>
      </c>
      <c r="F150" s="1">
        <v>0</v>
      </c>
      <c r="G150" s="2">
        <f t="shared" si="0"/>
        <v>1615123.6291</v>
      </c>
      <c r="H150" s="2">
        <f t="shared" si="1"/>
        <v>0.75999999977648258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9683.4599999999991</v>
      </c>
      <c r="D151" s="1">
        <f>'PR-RAS'!E155</f>
        <v>0</v>
      </c>
      <c r="E151" s="1">
        <v>0</v>
      </c>
      <c r="F151" s="1">
        <v>0</v>
      </c>
      <c r="G151" s="2">
        <f t="shared" si="0"/>
        <v>1452.5189999999998</v>
      </c>
      <c r="H151" s="2">
        <f t="shared" si="1"/>
        <v>0.45999999999912689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173398.12</v>
      </c>
      <c r="D154" s="1">
        <f>'PR-RAS'!E158</f>
        <v>240946.66</v>
      </c>
      <c r="E154" s="1">
        <v>0</v>
      </c>
      <c r="F154" s="1">
        <v>0</v>
      </c>
      <c r="G154" s="2">
        <f t="shared" si="0"/>
        <v>100259.59031999999</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536444.23</v>
      </c>
      <c r="D155" s="1">
        <f>'PR-RAS'!E159</f>
        <v>616788.21</v>
      </c>
      <c r="E155" s="1">
        <v>0</v>
      </c>
      <c r="F155" s="1">
        <v>0</v>
      </c>
      <c r="G155" s="2">
        <f t="shared" si="0"/>
        <v>272583.1801</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536444.23</v>
      </c>
      <c r="D157" s="1">
        <f>'PR-RAS'!E161</f>
        <v>616788.21</v>
      </c>
      <c r="E157" s="1">
        <v>0</v>
      </c>
      <c r="F157" s="1">
        <v>0</v>
      </c>
      <c r="G157" s="2">
        <f t="shared" si="0"/>
        <v>276123.22139999998</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1605269.8800000001</v>
      </c>
      <c r="D159" s="1">
        <f>'PR-RAS'!E163</f>
        <v>1794037.56</v>
      </c>
      <c r="E159" s="1">
        <v>0</v>
      </c>
      <c r="F159" s="1">
        <v>0</v>
      </c>
      <c r="G159" s="2">
        <f t="shared" si="0"/>
        <v>820548.51</v>
      </c>
      <c r="H159" s="2">
        <f t="shared" si="1"/>
        <v>0.55999999982304871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247077.47000000003</v>
      </c>
      <c r="D160" s="1">
        <f>'PR-RAS'!E164</f>
        <v>258519.69999999998</v>
      </c>
      <c r="E160" s="1">
        <v>0</v>
      </c>
      <c r="F160" s="1">
        <v>0</v>
      </c>
      <c r="G160" s="2">
        <f t="shared" si="0"/>
        <v>121494.58233</v>
      </c>
      <c r="H160" s="2">
        <f t="shared" si="1"/>
        <v>0.77000000004773028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166296.32000000001</v>
      </c>
      <c r="D161" s="1">
        <f>'PR-RAS'!E165</f>
        <v>174668.51</v>
      </c>
      <c r="E161" s="1">
        <v>0</v>
      </c>
      <c r="F161" s="1">
        <v>0</v>
      </c>
      <c r="G161" s="2">
        <f t="shared" si="0"/>
        <v>82501.334400000007</v>
      </c>
      <c r="H161" s="2">
        <f t="shared" si="1"/>
        <v>0.80999999999767169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52266.7</v>
      </c>
      <c r="D162" s="1">
        <f>'PR-RAS'!E166</f>
        <v>59656.09</v>
      </c>
      <c r="E162" s="1">
        <v>0</v>
      </c>
      <c r="F162" s="1">
        <v>0</v>
      </c>
      <c r="G162" s="2">
        <f t="shared" si="0"/>
        <v>27624.199680000002</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27287.38</v>
      </c>
      <c r="D163" s="1">
        <f>'PR-RAS'!E167</f>
        <v>23780.639999999999</v>
      </c>
      <c r="E163" s="1">
        <v>0</v>
      </c>
      <c r="F163" s="1">
        <v>0</v>
      </c>
      <c r="G163" s="2">
        <f t="shared" si="0"/>
        <v>12125.48292</v>
      </c>
      <c r="H163" s="2">
        <f t="shared" si="1"/>
        <v>0.74000000000160071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1227.07</v>
      </c>
      <c r="D164" s="1">
        <f>'PR-RAS'!E168</f>
        <v>414.46</v>
      </c>
      <c r="E164" s="1">
        <v>0</v>
      </c>
      <c r="F164" s="1">
        <v>0</v>
      </c>
      <c r="G164" s="2">
        <f t="shared" si="0"/>
        <v>335.12636999999995</v>
      </c>
      <c r="H164" s="2">
        <f t="shared" si="1"/>
        <v>0.52999999999991587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313645.87</v>
      </c>
      <c r="D165" s="1">
        <f>'PR-RAS'!E169</f>
        <v>268675.86</v>
      </c>
      <c r="E165" s="1">
        <v>0</v>
      </c>
      <c r="F165" s="1">
        <v>0</v>
      </c>
      <c r="G165" s="2">
        <f t="shared" si="0"/>
        <v>139563.60475999999</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52888.35</v>
      </c>
      <c r="D166" s="1">
        <f>'PR-RAS'!E170</f>
        <v>65598.86</v>
      </c>
      <c r="E166" s="1">
        <v>0</v>
      </c>
      <c r="F166" s="1">
        <v>0</v>
      </c>
      <c r="G166" s="2">
        <f t="shared" si="0"/>
        <v>30374.201550000002</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18822.939999999999</v>
      </c>
      <c r="D167" s="1">
        <f>'PR-RAS'!E171</f>
        <v>3268.39</v>
      </c>
      <c r="E167" s="1">
        <v>0</v>
      </c>
      <c r="F167" s="1">
        <v>0</v>
      </c>
      <c r="G167" s="2">
        <f t="shared" si="0"/>
        <v>4209.7135200000002</v>
      </c>
      <c r="H167" s="2">
        <f t="shared" si="1"/>
        <v>0.45000000000118234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197722.26</v>
      </c>
      <c r="D168" s="1">
        <f>'PR-RAS'!E172</f>
        <v>156350.74</v>
      </c>
      <c r="E168" s="1">
        <v>0</v>
      </c>
      <c r="F168" s="1">
        <v>0</v>
      </c>
      <c r="G168" s="2">
        <f t="shared" si="0"/>
        <v>85240.764580000003</v>
      </c>
      <c r="H168" s="2">
        <f t="shared" si="1"/>
        <v>0.52000000001862645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17054.439999999999</v>
      </c>
      <c r="D169" s="1">
        <f>'PR-RAS'!E173</f>
        <v>17024.689999999999</v>
      </c>
      <c r="E169" s="1">
        <v>0</v>
      </c>
      <c r="F169" s="1">
        <v>0</v>
      </c>
      <c r="G169" s="2">
        <f t="shared" si="0"/>
        <v>8585.4417599999997</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11846.51</v>
      </c>
      <c r="D170" s="1">
        <f>'PR-RAS'!E174</f>
        <v>4059.77</v>
      </c>
      <c r="E170" s="1">
        <v>0</v>
      </c>
      <c r="F170" s="1">
        <v>0</v>
      </c>
      <c r="G170" s="2">
        <f t="shared" si="0"/>
        <v>3374.2624500000002</v>
      </c>
      <c r="H170" s="2">
        <f t="shared" si="1"/>
        <v>0.71999999999979991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15311.37</v>
      </c>
      <c r="D172" s="1">
        <f>'PR-RAS'!E176</f>
        <v>22373.41</v>
      </c>
      <c r="E172" s="1">
        <v>0</v>
      </c>
      <c r="F172" s="1">
        <v>0</v>
      </c>
      <c r="G172" s="2">
        <f t="shared" si="0"/>
        <v>10269.950490000001</v>
      </c>
      <c r="H172" s="2">
        <f t="shared" si="1"/>
        <v>0.78000000000065484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878539.22</v>
      </c>
      <c r="D173" s="1">
        <f>'PR-RAS'!E177</f>
        <v>1040848.96</v>
      </c>
      <c r="E173" s="1">
        <v>0</v>
      </c>
      <c r="F173" s="1">
        <v>0</v>
      </c>
      <c r="G173" s="2">
        <f t="shared" si="0"/>
        <v>509160.78807999991</v>
      </c>
      <c r="H173" s="2">
        <f t="shared" si="1"/>
        <v>0.26000000000931323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34875.15</v>
      </c>
      <c r="D174" s="1">
        <f>'PR-RAS'!E178</f>
        <v>59601.94</v>
      </c>
      <c r="E174" s="1">
        <v>0</v>
      </c>
      <c r="F174" s="1">
        <v>0</v>
      </c>
      <c r="G174" s="2">
        <f t="shared" si="0"/>
        <v>26655.672189999997</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63358.86</v>
      </c>
      <c r="D175" s="1">
        <f>'PR-RAS'!E179</f>
        <v>112790.28</v>
      </c>
      <c r="E175" s="1">
        <v>0</v>
      </c>
      <c r="F175" s="1">
        <v>0</v>
      </c>
      <c r="G175" s="2">
        <f t="shared" si="0"/>
        <v>50275.459079999993</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51884.51</v>
      </c>
      <c r="D176" s="1">
        <f>'PR-RAS'!E180</f>
        <v>75806.850000000006</v>
      </c>
      <c r="E176" s="1">
        <v>0</v>
      </c>
      <c r="F176" s="1">
        <v>0</v>
      </c>
      <c r="G176" s="2">
        <f t="shared" si="0"/>
        <v>35612.186750000001</v>
      </c>
      <c r="H176" s="2">
        <f t="shared" si="1"/>
        <v>0.63999999999214197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36737.519999999997</v>
      </c>
      <c r="D177" s="1">
        <f>'PR-RAS'!E181</f>
        <v>36342.980000000003</v>
      </c>
      <c r="E177" s="1">
        <v>0</v>
      </c>
      <c r="F177" s="1">
        <v>0</v>
      </c>
      <c r="G177" s="2">
        <f t="shared" si="0"/>
        <v>19258.532480000002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98730.81</v>
      </c>
      <c r="D178" s="1">
        <f>'PR-RAS'!E182</f>
        <v>107674.92</v>
      </c>
      <c r="E178" s="1">
        <v>0</v>
      </c>
      <c r="F178" s="1">
        <v>0</v>
      </c>
      <c r="G178" s="2">
        <f t="shared" si="0"/>
        <v>55592.275050000004</v>
      </c>
      <c r="H178" s="2">
        <f t="shared" si="1"/>
        <v>0.27000000000407454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7875.99</v>
      </c>
      <c r="D179" s="1">
        <f>'PR-RAS'!E183</f>
        <v>0</v>
      </c>
      <c r="E179" s="1">
        <v>0</v>
      </c>
      <c r="F179" s="1">
        <v>0</v>
      </c>
      <c r="G179" s="2">
        <f t="shared" si="0"/>
        <v>1401.9262199999998</v>
      </c>
      <c r="H179" s="2">
        <f t="shared" si="1"/>
        <v>1.0000000000218279E-2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441482.57</v>
      </c>
      <c r="D180" s="1">
        <f>'PR-RAS'!E184</f>
        <v>502539.38</v>
      </c>
      <c r="E180" s="1">
        <v>0</v>
      </c>
      <c r="F180" s="1">
        <v>0</v>
      </c>
      <c r="G180" s="2">
        <f t="shared" si="0"/>
        <v>258934.47807000001</v>
      </c>
      <c r="H180" s="2">
        <f t="shared" si="1"/>
        <v>0.80999999999767169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58852.28</v>
      </c>
      <c r="D181" s="1">
        <f>'PR-RAS'!E185</f>
        <v>47145.14</v>
      </c>
      <c r="E181" s="1">
        <v>0</v>
      </c>
      <c r="F181" s="1">
        <v>0</v>
      </c>
      <c r="G181" s="2">
        <f t="shared" si="0"/>
        <v>27565.660799999998</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84741.53</v>
      </c>
      <c r="D182" s="1">
        <f>'PR-RAS'!E186</f>
        <v>98947.47</v>
      </c>
      <c r="E182" s="1">
        <v>0</v>
      </c>
      <c r="F182" s="1">
        <v>0</v>
      </c>
      <c r="G182" s="2">
        <f t="shared" si="0"/>
        <v>51157.201069999996</v>
      </c>
      <c r="H182" s="2">
        <f t="shared" si="1"/>
        <v>0.94000000000232831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36684.32</v>
      </c>
      <c r="D183" s="1">
        <f>'PR-RAS'!E187</f>
        <v>92173.47</v>
      </c>
      <c r="E183" s="1">
        <v>0</v>
      </c>
      <c r="F183" s="1">
        <v>0</v>
      </c>
      <c r="G183" s="2">
        <f t="shared" si="0"/>
        <v>40227.689319999998</v>
      </c>
      <c r="H183" s="2">
        <f t="shared" si="1"/>
        <v>0.79000000000087311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129323</v>
      </c>
      <c r="D184" s="1">
        <f>'PR-RAS'!E188</f>
        <v>133819.57</v>
      </c>
      <c r="E184" s="1">
        <v>0</v>
      </c>
      <c r="F184" s="1">
        <v>0</v>
      </c>
      <c r="G184" s="2">
        <f t="shared" si="0"/>
        <v>72644.071620000002</v>
      </c>
      <c r="H184" s="2">
        <f t="shared" si="1"/>
        <v>0.42999999999301508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64264.56</v>
      </c>
      <c r="D186" s="1">
        <f>'PR-RAS'!E190</f>
        <v>66201.61</v>
      </c>
      <c r="E186" s="1">
        <v>0</v>
      </c>
      <c r="F186" s="1">
        <v>0</v>
      </c>
      <c r="G186" s="2">
        <f t="shared" si="0"/>
        <v>36383.539299999997</v>
      </c>
      <c r="H186" s="2">
        <f t="shared" si="1"/>
        <v>0.83000000000174623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44697.85</v>
      </c>
      <c r="D187" s="1">
        <f>'PR-RAS'!E191</f>
        <v>47529.3</v>
      </c>
      <c r="E187" s="1">
        <v>0</v>
      </c>
      <c r="F187" s="1">
        <v>0</v>
      </c>
      <c r="G187" s="2">
        <f t="shared" si="0"/>
        <v>25994.699700000001</v>
      </c>
      <c r="H187" s="2">
        <f t="shared" si="1"/>
        <v>0.45000000000436557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3122.31</v>
      </c>
      <c r="D188" s="1">
        <f>'PR-RAS'!E192</f>
        <v>1850.29</v>
      </c>
      <c r="E188" s="1">
        <v>0</v>
      </c>
      <c r="F188" s="1">
        <v>0</v>
      </c>
      <c r="G188" s="2">
        <f t="shared" si="0"/>
        <v>1275.8804299999999</v>
      </c>
      <c r="H188" s="2">
        <f t="shared" si="1"/>
        <v>0.59999999999990905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7179.59</v>
      </c>
      <c r="D189" s="1">
        <f>'PR-RAS'!E193</f>
        <v>5086.6099999999997</v>
      </c>
      <c r="E189" s="1">
        <v>0</v>
      </c>
      <c r="F189" s="1">
        <v>0</v>
      </c>
      <c r="G189" s="2">
        <f t="shared" si="0"/>
        <v>3262.3282799999997</v>
      </c>
      <c r="H189" s="2">
        <f t="shared" si="1"/>
        <v>0.8000000000001819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1556.51</v>
      </c>
      <c r="E190" s="1">
        <v>0</v>
      </c>
      <c r="F190" s="1">
        <v>0</v>
      </c>
      <c r="G190" s="2">
        <f t="shared" si="0"/>
        <v>588.36077999999998</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10058.69</v>
      </c>
      <c r="D191" s="1">
        <f>'PR-RAS'!E195</f>
        <v>11595.25</v>
      </c>
      <c r="E191" s="1">
        <v>0</v>
      </c>
      <c r="F191" s="1">
        <v>0</v>
      </c>
      <c r="G191" s="2">
        <f t="shared" si="0"/>
        <v>6317.3461000000007</v>
      </c>
      <c r="H191" s="2">
        <f t="shared" si="1"/>
        <v>0.55999999999949068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5292.7099999999991</v>
      </c>
      <c r="D192" s="1">
        <f>'PR-RAS'!E196</f>
        <v>19478.950000000004</v>
      </c>
      <c r="E192" s="1">
        <v>0</v>
      </c>
      <c r="F192" s="1">
        <v>0</v>
      </c>
      <c r="G192" s="2">
        <f t="shared" si="0"/>
        <v>8451.8665100000017</v>
      </c>
      <c r="H192" s="2">
        <f t="shared" si="1"/>
        <v>0.33999999999650754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5292.7099999999991</v>
      </c>
      <c r="D206" s="1">
        <f>'PR-RAS'!E210</f>
        <v>19478.950000000004</v>
      </c>
      <c r="E206" s="1">
        <v>0</v>
      </c>
      <c r="F206" s="1">
        <v>0</v>
      </c>
      <c r="G206" s="2">
        <f t="shared" si="0"/>
        <v>9071.3750500000006</v>
      </c>
      <c r="H206" s="2">
        <f t="shared" si="1"/>
        <v>0.33999999999650754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2789.47</v>
      </c>
      <c r="D207" s="1">
        <f>'PR-RAS'!E211</f>
        <v>3037.86</v>
      </c>
      <c r="E207" s="1">
        <v>0</v>
      </c>
      <c r="F207" s="1">
        <v>0</v>
      </c>
      <c r="G207" s="2">
        <f t="shared" si="0"/>
        <v>1826.2291399999999</v>
      </c>
      <c r="H207" s="2">
        <f t="shared" si="1"/>
        <v>0.60999999999967258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327.2</v>
      </c>
      <c r="D208" s="1">
        <f>'PR-RAS'!E212</f>
        <v>3503.84</v>
      </c>
      <c r="E208" s="1">
        <v>0</v>
      </c>
      <c r="F208" s="1">
        <v>0</v>
      </c>
      <c r="G208" s="2">
        <f t="shared" si="0"/>
        <v>1518.32016</v>
      </c>
      <c r="H208" s="2">
        <f t="shared" si="1"/>
        <v>0.35999999999984311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862.08</v>
      </c>
      <c r="D209" s="1">
        <f>'PR-RAS'!E213</f>
        <v>3244.13</v>
      </c>
      <c r="E209" s="1">
        <v>0</v>
      </c>
      <c r="F209" s="1">
        <v>0</v>
      </c>
      <c r="G209" s="2">
        <f t="shared" si="0"/>
        <v>1528.8707199999999</v>
      </c>
      <c r="H209" s="2">
        <f t="shared" si="1"/>
        <v>0.21000000000015007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1313.96</v>
      </c>
      <c r="D210" s="1">
        <f>'PR-RAS'!E214</f>
        <v>9693.1200000000008</v>
      </c>
      <c r="E210" s="1">
        <v>0</v>
      </c>
      <c r="F210" s="1">
        <v>0</v>
      </c>
      <c r="G210" s="2">
        <f t="shared" si="0"/>
        <v>4326.3418000000001</v>
      </c>
      <c r="H210" s="2">
        <f t="shared" si="1"/>
        <v>0.16000000000076398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3401.15</v>
      </c>
      <c r="D211" s="1">
        <f>'PR-RAS'!E215</f>
        <v>0</v>
      </c>
      <c r="E211" s="1">
        <v>0</v>
      </c>
      <c r="F211" s="1">
        <v>0</v>
      </c>
      <c r="G211" s="2">
        <f t="shared" si="0"/>
        <v>714.24149999999997</v>
      </c>
      <c r="H211" s="2">
        <f t="shared" si="1"/>
        <v>0.15000000000009095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3401.15</v>
      </c>
      <c r="D219" s="1">
        <f>'PR-RAS'!E223</f>
        <v>0</v>
      </c>
      <c r="E219" s="1">
        <v>0</v>
      </c>
      <c r="F219" s="1">
        <v>0</v>
      </c>
      <c r="G219" s="2">
        <f t="shared" si="0"/>
        <v>741.45069999999998</v>
      </c>
      <c r="H219" s="2">
        <f t="shared" si="1"/>
        <v>0.15000000000009095</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11447.050000000001</v>
      </c>
      <c r="D220" s="1">
        <f>'PR-RAS'!E224</f>
        <v>142712.86000000002</v>
      </c>
      <c r="E220" s="1">
        <v>0</v>
      </c>
      <c r="F220" s="1">
        <v>0</v>
      </c>
      <c r="G220" s="2">
        <f t="shared" si="0"/>
        <v>65015.136630000001</v>
      </c>
      <c r="H220" s="2">
        <f t="shared" si="1"/>
        <v>0.1899999999859574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7351.28</v>
      </c>
      <c r="D221" s="1">
        <f>'PR-RAS'!E225</f>
        <v>0</v>
      </c>
      <c r="E221" s="1">
        <v>0</v>
      </c>
      <c r="F221" s="1">
        <v>0</v>
      </c>
      <c r="G221" s="2">
        <f t="shared" si="0"/>
        <v>1617.2816</v>
      </c>
      <c r="H221" s="2">
        <f t="shared" si="1"/>
        <v>0.27999999999974534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7351.28</v>
      </c>
      <c r="D222" s="1">
        <f>'PR-RAS'!E226</f>
        <v>0</v>
      </c>
      <c r="E222" s="1">
        <v>0</v>
      </c>
      <c r="F222" s="1">
        <v>0</v>
      </c>
      <c r="G222" s="2">
        <f t="shared" si="0"/>
        <v>1624.6328799999999</v>
      </c>
      <c r="H222" s="2">
        <f t="shared" si="1"/>
        <v>0.27999999999974534</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3950.83</v>
      </c>
      <c r="D224" s="1">
        <f>'PR-RAS'!E228</f>
        <v>142382.95000000001</v>
      </c>
      <c r="E224" s="1">
        <v>0</v>
      </c>
      <c r="F224" s="1">
        <v>0</v>
      </c>
      <c r="G224" s="2">
        <f t="shared" si="0"/>
        <v>64383.830790000007</v>
      </c>
      <c r="H224" s="2">
        <f t="shared" si="1"/>
        <v>0.21999999998843123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3950.83</v>
      </c>
      <c r="D225" s="1">
        <f>'PR-RAS'!E229</f>
        <v>142382.95000000001</v>
      </c>
      <c r="E225" s="1">
        <v>0</v>
      </c>
      <c r="F225" s="1">
        <v>0</v>
      </c>
      <c r="G225" s="2">
        <f t="shared" si="0"/>
        <v>64672.547520000007</v>
      </c>
      <c r="H225" s="2">
        <f t="shared" si="1"/>
        <v>0.21999999998843123</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144.94</v>
      </c>
      <c r="D243" s="1">
        <f>'PR-RAS'!E247</f>
        <v>329.91</v>
      </c>
      <c r="E243" s="1">
        <v>0</v>
      </c>
      <c r="F243" s="1">
        <v>0</v>
      </c>
      <c r="G243" s="2">
        <f t="shared" si="0"/>
        <v>194.75191999999998</v>
      </c>
      <c r="H243" s="2">
        <f t="shared" si="1"/>
        <v>0.14999999999997726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144.94</v>
      </c>
      <c r="D244" s="1">
        <f>'PR-RAS'!E248</f>
        <v>329.91</v>
      </c>
      <c r="E244" s="1">
        <v>0</v>
      </c>
      <c r="F244" s="1">
        <v>0</v>
      </c>
      <c r="G244" s="2">
        <f t="shared" si="0"/>
        <v>195.55668</v>
      </c>
      <c r="H244" s="2">
        <f t="shared" si="1"/>
        <v>0.14999999999997726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2588.08</v>
      </c>
      <c r="D248" s="1">
        <f>'PR-RAS'!E252</f>
        <v>1990.85</v>
      </c>
      <c r="E248" s="1">
        <v>0</v>
      </c>
      <c r="F248" s="1">
        <v>0</v>
      </c>
      <c r="G248" s="2">
        <f t="shared" si="0"/>
        <v>1622.7356599999998</v>
      </c>
      <c r="H248" s="2">
        <f t="shared" si="1"/>
        <v>0.23000000000001819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2588.08</v>
      </c>
      <c r="D255" s="1">
        <f>'PR-RAS'!E259</f>
        <v>1990.85</v>
      </c>
      <c r="E255" s="1">
        <v>0</v>
      </c>
      <c r="F255" s="1">
        <v>0</v>
      </c>
      <c r="G255" s="2">
        <f t="shared" si="0"/>
        <v>1668.7241199999999</v>
      </c>
      <c r="H255" s="2">
        <f t="shared" si="1"/>
        <v>0.23000000000001819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2588.08</v>
      </c>
      <c r="D256" s="1">
        <f>'PR-RAS'!E260</f>
        <v>1990.85</v>
      </c>
      <c r="E256" s="1">
        <v>0</v>
      </c>
      <c r="F256" s="1">
        <v>0</v>
      </c>
      <c r="G256" s="2">
        <f t="shared" si="0"/>
        <v>1675.2938999999999</v>
      </c>
      <c r="H256" s="2">
        <f t="shared" si="1"/>
        <v>0.23000000000001819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5635673.2600000007</v>
      </c>
      <c r="D285" s="1">
        <f>'PR-RAS'!E289</f>
        <v>6591758.75</v>
      </c>
      <c r="E285" s="1">
        <v>0</v>
      </c>
      <c r="F285" s="1">
        <v>0</v>
      </c>
      <c r="G285" s="2">
        <f t="shared" si="8"/>
        <v>5344650.1758399997</v>
      </c>
      <c r="H285" s="2">
        <f t="shared" si="9"/>
        <v>0.51000000070780516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53812.719999999739</v>
      </c>
      <c r="D286" s="1">
        <f>'PR-RAS'!E290</f>
        <v>0</v>
      </c>
      <c r="E286" s="1">
        <v>0</v>
      </c>
      <c r="F286" s="1">
        <v>0</v>
      </c>
      <c r="G286" s="2">
        <f t="shared" si="8"/>
        <v>15336.625199999924</v>
      </c>
      <c r="H286" s="2">
        <f t="shared" si="9"/>
        <v>0.28000000026077032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225411.08000000007</v>
      </c>
      <c r="E287" s="1">
        <v>0</v>
      </c>
      <c r="F287" s="1">
        <v>0</v>
      </c>
      <c r="G287" s="2">
        <f t="shared" si="8"/>
        <v>128935.13776000003</v>
      </c>
      <c r="H287" s="2">
        <f t="shared" si="9"/>
        <v>8.0000000074505806E-2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1298202.2</v>
      </c>
      <c r="D288" s="1">
        <f>'PR-RAS'!E292</f>
        <v>1200061.9099999999</v>
      </c>
      <c r="E288" s="1">
        <v>0</v>
      </c>
      <c r="F288" s="1">
        <v>0</v>
      </c>
      <c r="G288" s="2">
        <f t="shared" si="8"/>
        <v>1061419.5677399999</v>
      </c>
      <c r="H288" s="2">
        <f t="shared" si="9"/>
        <v>0.2900000000372529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561978.71</v>
      </c>
      <c r="D290" s="1">
        <f>'PR-RAS'!E294</f>
        <v>577822.85</v>
      </c>
      <c r="E290" s="1">
        <v>0</v>
      </c>
      <c r="F290" s="1">
        <v>0</v>
      </c>
      <c r="G290" s="2">
        <f t="shared" si="8"/>
        <v>496393.45448999992</v>
      </c>
      <c r="H290" s="2">
        <f t="shared" si="9"/>
        <v>0.44000000006053597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52172.05</v>
      </c>
      <c r="D291" s="1">
        <f>'PR-RAS'!E295</f>
        <v>34458.660000000003</v>
      </c>
      <c r="E291" s="1">
        <v>0</v>
      </c>
      <c r="F291" s="1">
        <v>0</v>
      </c>
      <c r="G291" s="2">
        <f t="shared" si="8"/>
        <v>35115.917300000001</v>
      </c>
      <c r="H291" s="2">
        <f t="shared" si="9"/>
        <v>0.38999999999941792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1820.94</v>
      </c>
      <c r="D293" s="1">
        <f>'PR-RAS'!E298</f>
        <v>278000</v>
      </c>
      <c r="E293" s="1">
        <v>0</v>
      </c>
      <c r="F293" s="1">
        <v>0</v>
      </c>
      <c r="G293" s="2">
        <f t="shared" si="8"/>
        <v>162883.71447999997</v>
      </c>
      <c r="H293" s="2">
        <f t="shared" si="9"/>
        <v>5.999999999994543E-2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278000</v>
      </c>
      <c r="E294" s="1">
        <v>0</v>
      </c>
      <c r="F294" s="1">
        <v>0</v>
      </c>
      <c r="G294" s="2">
        <f t="shared" si="8"/>
        <v>162908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278000</v>
      </c>
      <c r="E295" s="1">
        <v>0</v>
      </c>
      <c r="F295" s="1">
        <v>0</v>
      </c>
      <c r="G295" s="2">
        <f t="shared" si="8"/>
        <v>163464</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278000</v>
      </c>
      <c r="E296" s="1">
        <v>0</v>
      </c>
      <c r="F296" s="1">
        <v>0</v>
      </c>
      <c r="G296" s="2">
        <f t="shared" si="8"/>
        <v>164020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1820.94</v>
      </c>
      <c r="D306" s="1">
        <f>'PR-RAS'!E311</f>
        <v>0</v>
      </c>
      <c r="E306" s="1">
        <v>0</v>
      </c>
      <c r="F306" s="1">
        <v>0</v>
      </c>
      <c r="G306" s="2">
        <f t="shared" si="8"/>
        <v>555.38670000000002</v>
      </c>
      <c r="H306" s="2">
        <f t="shared" si="9"/>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1820.94</v>
      </c>
      <c r="D307" s="1">
        <f>'PR-RAS'!E312</f>
        <v>0</v>
      </c>
      <c r="E307" s="1">
        <v>0</v>
      </c>
      <c r="F307" s="1">
        <v>0</v>
      </c>
      <c r="G307" s="2">
        <f t="shared" si="8"/>
        <v>557.20763999999997</v>
      </c>
      <c r="H307" s="2">
        <f t="shared" si="9"/>
        <v>5.999999999994543E-2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1820.94</v>
      </c>
      <c r="D308" s="1">
        <f>'PR-RAS'!E313</f>
        <v>0</v>
      </c>
      <c r="E308" s="1">
        <v>0</v>
      </c>
      <c r="F308" s="1">
        <v>0</v>
      </c>
      <c r="G308" s="2">
        <f t="shared" si="8"/>
        <v>559.02858000000003</v>
      </c>
      <c r="H308" s="2">
        <f t="shared" si="9"/>
        <v>5.999999999994543E-2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148152.76</v>
      </c>
      <c r="D345" s="1">
        <f>'PR-RAS'!E350</f>
        <v>176461.02</v>
      </c>
      <c r="E345" s="1">
        <v>0</v>
      </c>
      <c r="F345" s="1">
        <v>0</v>
      </c>
      <c r="G345" s="2">
        <f t="shared" si="8"/>
        <v>172369.73119999998</v>
      </c>
      <c r="H345" s="2">
        <f t="shared" si="9"/>
        <v>0.2599999999802094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148152.76</v>
      </c>
      <c r="D358" s="1">
        <f>'PR-RAS'!E363</f>
        <v>176461.02</v>
      </c>
      <c r="E358" s="1">
        <v>0</v>
      </c>
      <c r="F358" s="1">
        <v>0</v>
      </c>
      <c r="G358" s="2">
        <f t="shared" si="8"/>
        <v>178883.70359999998</v>
      </c>
      <c r="H358" s="2">
        <f t="shared" si="9"/>
        <v>0.2599999999802094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3318.08</v>
      </c>
      <c r="D359" s="1">
        <f>'PR-RAS'!E364</f>
        <v>0</v>
      </c>
      <c r="E359" s="1">
        <v>0</v>
      </c>
      <c r="F359" s="1">
        <v>0</v>
      </c>
      <c r="G359" s="2">
        <f t="shared" si="8"/>
        <v>1187.8726399999998</v>
      </c>
      <c r="H359" s="2">
        <f t="shared" si="9"/>
        <v>7.999999999992724E-2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3318.08</v>
      </c>
      <c r="D363" s="1">
        <f>'PR-RAS'!E368</f>
        <v>0</v>
      </c>
      <c r="E363" s="1">
        <v>0</v>
      </c>
      <c r="F363" s="1">
        <v>0</v>
      </c>
      <c r="G363" s="2">
        <f t="shared" si="8"/>
        <v>1201.1449599999999</v>
      </c>
      <c r="H363" s="2">
        <f t="shared" si="9"/>
        <v>7.999999999992724E-2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137898.05000000002</v>
      </c>
      <c r="D364" s="1">
        <f>'PR-RAS'!E369</f>
        <v>173645.16999999998</v>
      </c>
      <c r="E364" s="1">
        <v>0</v>
      </c>
      <c r="F364" s="1">
        <v>0</v>
      </c>
      <c r="G364" s="2">
        <f t="shared" si="8"/>
        <v>176123.38557000001</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53129.9</v>
      </c>
      <c r="D365" s="1">
        <f>'PR-RAS'!E370</f>
        <v>51102.05</v>
      </c>
      <c r="E365" s="1">
        <v>0</v>
      </c>
      <c r="F365" s="1">
        <v>0</v>
      </c>
      <c r="G365" s="2">
        <f t="shared" si="8"/>
        <v>56541.576000000001</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8480.56</v>
      </c>
      <c r="D366" s="1">
        <f>'PR-RAS'!E371</f>
        <v>10106.799999999999</v>
      </c>
      <c r="E366" s="1">
        <v>0</v>
      </c>
      <c r="F366" s="1">
        <v>0</v>
      </c>
      <c r="G366" s="2">
        <f t="shared" si="8"/>
        <v>10473.368399999998</v>
      </c>
      <c r="H366" s="2">
        <f t="shared" si="9"/>
        <v>0.64000000000123691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7214.42</v>
      </c>
      <c r="D367" s="1">
        <f>'PR-RAS'!E372</f>
        <v>11335.17</v>
      </c>
      <c r="E367" s="1">
        <v>0</v>
      </c>
      <c r="F367" s="1">
        <v>0</v>
      </c>
      <c r="G367" s="2">
        <f t="shared" si="8"/>
        <v>10937.82216</v>
      </c>
      <c r="H367" s="2">
        <f t="shared" si="9"/>
        <v>0.59000000000014552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1243.1199999999999</v>
      </c>
      <c r="D368" s="1">
        <f>'PR-RAS'!E373</f>
        <v>29776.58</v>
      </c>
      <c r="E368" s="1">
        <v>0</v>
      </c>
      <c r="F368" s="1">
        <v>0</v>
      </c>
      <c r="G368" s="2">
        <f t="shared" si="8"/>
        <v>22312.234760000003</v>
      </c>
      <c r="H368" s="2">
        <f t="shared" si="9"/>
        <v>0.53999999999814463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33605.39</v>
      </c>
      <c r="D369" s="1">
        <f>'PR-RAS'!E374</f>
        <v>64273.99</v>
      </c>
      <c r="E369" s="1">
        <v>0</v>
      </c>
      <c r="F369" s="1">
        <v>0</v>
      </c>
      <c r="G369" s="2">
        <f t="shared" si="8"/>
        <v>59672.440159999998</v>
      </c>
      <c r="H369" s="2">
        <f t="shared" si="9"/>
        <v>0.40000000000145519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33506.400000000001</v>
      </c>
      <c r="D370" s="1">
        <f>'PR-RAS'!E375</f>
        <v>0</v>
      </c>
      <c r="E370" s="1">
        <v>0</v>
      </c>
      <c r="F370" s="1">
        <v>0</v>
      </c>
      <c r="G370" s="2">
        <f t="shared" si="8"/>
        <v>12363.8616</v>
      </c>
      <c r="H370" s="2">
        <f t="shared" si="9"/>
        <v>0.40000000000145519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718.26</v>
      </c>
      <c r="D371" s="1">
        <f>'PR-RAS'!E376</f>
        <v>7050.58</v>
      </c>
      <c r="E371" s="1">
        <v>0</v>
      </c>
      <c r="F371" s="1">
        <v>0</v>
      </c>
      <c r="G371" s="2">
        <f t="shared" si="8"/>
        <v>5483.1854000000003</v>
      </c>
      <c r="H371" s="2">
        <f t="shared" si="9"/>
        <v>0.68000000000006366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3318.07</v>
      </c>
      <c r="D373" s="1">
        <f>'PR-RAS'!E378</f>
        <v>0</v>
      </c>
      <c r="E373" s="1">
        <v>0</v>
      </c>
      <c r="F373" s="1">
        <v>0</v>
      </c>
      <c r="G373" s="2">
        <f t="shared" si="8"/>
        <v>1234.32204</v>
      </c>
      <c r="H373" s="2">
        <f t="shared" si="9"/>
        <v>7.0000000000163709E-2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3318.07</v>
      </c>
      <c r="D376" s="1">
        <f>'PR-RAS'!E381</f>
        <v>0</v>
      </c>
      <c r="E376" s="1">
        <v>0</v>
      </c>
      <c r="F376" s="1">
        <v>0</v>
      </c>
      <c r="G376" s="2">
        <f t="shared" si="8"/>
        <v>1244.2762500000001</v>
      </c>
      <c r="H376" s="2">
        <f t="shared" si="9"/>
        <v>7.0000000000163709E-2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3618.56</v>
      </c>
      <c r="D378" s="1">
        <f>'PR-RAS'!E383</f>
        <v>2815.85</v>
      </c>
      <c r="E378" s="1">
        <v>0</v>
      </c>
      <c r="F378" s="1">
        <v>0</v>
      </c>
      <c r="G378" s="2">
        <f t="shared" si="8"/>
        <v>3487.3480199999999</v>
      </c>
      <c r="H378" s="2">
        <f t="shared" si="9"/>
        <v>0.59000000000014552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3618.56</v>
      </c>
      <c r="D379" s="1">
        <f>'PR-RAS'!E384</f>
        <v>2815.85</v>
      </c>
      <c r="E379" s="1">
        <v>0</v>
      </c>
      <c r="F379" s="1">
        <v>0</v>
      </c>
      <c r="G379" s="2">
        <f t="shared" si="8"/>
        <v>3496.5982800000002</v>
      </c>
      <c r="H379" s="2">
        <f t="shared" si="9"/>
        <v>0.59000000000014552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101538.98000000001</v>
      </c>
      <c r="E402" s="1">
        <v>0</v>
      </c>
      <c r="F402" s="1">
        <v>0</v>
      </c>
      <c r="G402" s="2">
        <f t="shared" si="8"/>
        <v>81434.261960000018</v>
      </c>
      <c r="H402" s="2">
        <f t="shared" si="9"/>
        <v>1.9999999989522621E-2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146331.82</v>
      </c>
      <c r="D403" s="1">
        <f>'PR-RAS'!E408</f>
        <v>0</v>
      </c>
      <c r="E403" s="1">
        <v>0</v>
      </c>
      <c r="F403" s="1">
        <v>0</v>
      </c>
      <c r="G403" s="2">
        <f t="shared" si="8"/>
        <v>58825.391640000009</v>
      </c>
      <c r="H403" s="2">
        <f t="shared" si="9"/>
        <v>0.17999999999301508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5691306.9200000009</v>
      </c>
      <c r="D407" s="1">
        <f>'PR-RAS'!E412</f>
        <v>6644347.6699999999</v>
      </c>
      <c r="E407" s="1">
        <v>0</v>
      </c>
      <c r="F407" s="1">
        <v>0</v>
      </c>
      <c r="G407" s="2">
        <f t="shared" si="8"/>
        <v>7705880.9175600009</v>
      </c>
      <c r="H407" s="2">
        <f t="shared" si="9"/>
        <v>0.40999999921768904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5783826.0200000005</v>
      </c>
      <c r="D408" s="1">
        <f>'PR-RAS'!E413</f>
        <v>6768219.7699999996</v>
      </c>
      <c r="E408" s="1">
        <v>0</v>
      </c>
      <c r="F408" s="1">
        <v>0</v>
      </c>
      <c r="G408" s="2">
        <f t="shared" si="8"/>
        <v>7863348.082919999</v>
      </c>
      <c r="H408" s="2">
        <f t="shared" si="9"/>
        <v>0.25000000093132257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92519.099999999627</v>
      </c>
      <c r="D410" s="1">
        <f>'PR-RAS'!E415</f>
        <v>123872.09999999963</v>
      </c>
      <c r="E410" s="1">
        <v>0</v>
      </c>
      <c r="F410" s="1">
        <v>0</v>
      </c>
      <c r="G410" s="2">
        <f t="shared" si="8"/>
        <v>139167.68969999952</v>
      </c>
      <c r="H410" s="2">
        <f t="shared" si="9"/>
        <v>0.19999999925494194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1298202.2</v>
      </c>
      <c r="D411" s="1">
        <f>'PR-RAS'!E416</f>
        <v>1200061.9099999999</v>
      </c>
      <c r="E411" s="1">
        <v>0</v>
      </c>
      <c r="F411" s="1">
        <v>0</v>
      </c>
      <c r="G411" s="2">
        <f t="shared" si="8"/>
        <v>1516313.6681999997</v>
      </c>
      <c r="H411" s="2">
        <f t="shared" si="9"/>
        <v>0.2900000000372529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561978.71</v>
      </c>
      <c r="D413" s="1">
        <f>'PR-RAS'!E418</f>
        <v>577822.85</v>
      </c>
      <c r="E413" s="1">
        <v>0</v>
      </c>
      <c r="F413" s="1">
        <v>0</v>
      </c>
      <c r="G413" s="2">
        <f t="shared" si="8"/>
        <v>707661.25691999996</v>
      </c>
      <c r="H413" s="2">
        <f t="shared" si="9"/>
        <v>0.44000000006053597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5691306.9200000009</v>
      </c>
      <c r="D633" s="1">
        <f>'PR-RAS'!E639</f>
        <v>6644347.6699999999</v>
      </c>
      <c r="E633" s="1">
        <v>0</v>
      </c>
      <c r="F633" s="1">
        <v>0</v>
      </c>
      <c r="G633" s="2">
        <f t="shared" si="10"/>
        <v>11995361.428320002</v>
      </c>
      <c r="H633" s="2">
        <f t="shared" si="11"/>
        <v>0.40999999921768904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5783826.0200000005</v>
      </c>
      <c r="D634" s="1">
        <f>'PR-RAS'!E640</f>
        <v>6768219.7699999996</v>
      </c>
      <c r="E634" s="1">
        <v>0</v>
      </c>
      <c r="F634" s="1">
        <v>0</v>
      </c>
      <c r="G634" s="2">
        <f t="shared" si="10"/>
        <v>12229728.099479999</v>
      </c>
      <c r="H634" s="2">
        <f t="shared" si="11"/>
        <v>0.25000000093132257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92519.099999999627</v>
      </c>
      <c r="D636" s="1">
        <f>'PR-RAS'!E642</f>
        <v>123872.09999999963</v>
      </c>
      <c r="E636" s="1">
        <v>0</v>
      </c>
      <c r="F636" s="1">
        <v>0</v>
      </c>
      <c r="G636" s="2">
        <f t="shared" si="10"/>
        <v>216067.1954999993</v>
      </c>
      <c r="H636" s="2">
        <f t="shared" si="11"/>
        <v>0.19999999925494194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1298202.2</v>
      </c>
      <c r="D637" s="1">
        <f>'PR-RAS'!E643</f>
        <v>1200061.9099999999</v>
      </c>
      <c r="E637" s="1">
        <v>0</v>
      </c>
      <c r="F637" s="1">
        <v>0</v>
      </c>
      <c r="G637" s="2">
        <f t="shared" si="10"/>
        <v>2352135.3487199997</v>
      </c>
      <c r="H637" s="2">
        <f t="shared" si="11"/>
        <v>0.2900000000372529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1205683.1000000003</v>
      </c>
      <c r="D639" s="1">
        <f>'PR-RAS'!E645</f>
        <v>1076189.8100000003</v>
      </c>
      <c r="E639" s="1">
        <v>0</v>
      </c>
      <c r="F639" s="1">
        <v>0</v>
      </c>
      <c r="G639" s="2">
        <f t="shared" si="10"/>
        <v>2142444.0153600005</v>
      </c>
      <c r="H639" s="2">
        <f t="shared" si="11"/>
        <v>0.2900000000372529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32726.39</v>
      </c>
      <c r="D641" s="1">
        <f>'PR-RAS'!E647</f>
        <v>32726.39</v>
      </c>
      <c r="E641" s="1">
        <v>0</v>
      </c>
      <c r="F641" s="1">
        <v>0</v>
      </c>
      <c r="G641" s="2">
        <f t="shared" si="10"/>
        <v>62834.668799999999</v>
      </c>
      <c r="H641" s="2">
        <f t="shared" si="11"/>
        <v>0.77999999999883585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1346211.22</v>
      </c>
      <c r="D642" s="1">
        <f>'PR-RAS'!E649</f>
        <v>1250404.6100000001</v>
      </c>
      <c r="E642" s="1">
        <v>0</v>
      </c>
      <c r="F642" s="1">
        <v>0</v>
      </c>
      <c r="G642" s="2">
        <f t="shared" si="10"/>
        <v>2465940.1020400003</v>
      </c>
      <c r="H642" s="2">
        <f t="shared" si="11"/>
        <v>0.60999999986961484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2368885.9</v>
      </c>
      <c r="D643" s="1">
        <f>'PR-RAS'!E650</f>
        <v>2863936.13</v>
      </c>
      <c r="E643" s="1">
        <v>0</v>
      </c>
      <c r="F643" s="1">
        <v>0</v>
      </c>
      <c r="G643" s="2">
        <f t="shared" si="10"/>
        <v>5198118.7387199998</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2464692.5099999998</v>
      </c>
      <c r="D644" s="1">
        <f>'PR-RAS'!E651</f>
        <v>2968609.85</v>
      </c>
      <c r="E644" s="1">
        <v>0</v>
      </c>
      <c r="F644" s="1">
        <v>0</v>
      </c>
      <c r="G644" s="2">
        <f t="shared" si="10"/>
        <v>5402429.5510300007</v>
      </c>
      <c r="H644" s="2">
        <f t="shared" si="11"/>
        <v>0.64000000013038516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1250404.6100000003</v>
      </c>
      <c r="D645" s="1">
        <f>'PR-RAS'!E652</f>
        <v>1145730.8900000001</v>
      </c>
      <c r="E645" s="1">
        <v>0</v>
      </c>
      <c r="F645" s="1">
        <v>0</v>
      </c>
      <c r="G645" s="2">
        <f t="shared" si="10"/>
        <v>2280961.9551600004</v>
      </c>
      <c r="H645" s="2">
        <f t="shared" si="11"/>
        <v>0.49999999953433871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126</v>
      </c>
      <c r="D647" s="1">
        <f>'PR-RAS'!E654</f>
        <v>126</v>
      </c>
      <c r="E647" s="1">
        <v>0</v>
      </c>
      <c r="F647" s="1">
        <v>0</v>
      </c>
      <c r="G647" s="2">
        <f t="shared" si="10"/>
        <v>244.18800000000002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126</v>
      </c>
      <c r="D649" s="1">
        <f>'PR-RAS'!E656</f>
        <v>126</v>
      </c>
      <c r="E649" s="1">
        <v>0</v>
      </c>
      <c r="F649" s="1">
        <v>0</v>
      </c>
      <c r="G649" s="2">
        <f t="shared" si="10"/>
        <v>244.94400000000002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1546842.19</v>
      </c>
      <c r="D703" s="1">
        <f>'PR-RAS'!E710</f>
        <v>1584579.05</v>
      </c>
      <c r="E703" s="1">
        <v>0</v>
      </c>
      <c r="F703" s="1">
        <v>0</v>
      </c>
      <c r="G703" s="2">
        <f t="shared" si="10"/>
        <v>3310632.20358</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11114</v>
      </c>
      <c r="E709" s="1">
        <v>0</v>
      </c>
      <c r="F709" s="1">
        <v>0</v>
      </c>
      <c r="G709" s="2">
        <f t="shared" si="10"/>
        <v>15737.423999999999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4009.19</v>
      </c>
      <c r="D710" s="1">
        <f>'PR-RAS'!E717</f>
        <v>3388.38</v>
      </c>
      <c r="E710" s="1">
        <v>0</v>
      </c>
      <c r="F710" s="1">
        <v>0</v>
      </c>
      <c r="G710" s="2">
        <f t="shared" si="10"/>
        <v>7647.23855</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52266.7</v>
      </c>
      <c r="D711" s="1">
        <f>'PR-RAS'!E718</f>
        <v>59656.09</v>
      </c>
      <c r="E711" s="1">
        <v>0</v>
      </c>
      <c r="F711" s="1">
        <v>0</v>
      </c>
      <c r="G711" s="2">
        <f t="shared" si="10"/>
        <v>121821.0048</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7875.99</v>
      </c>
      <c r="D713" s="1">
        <f>'PR-RAS'!E720</f>
        <v>0</v>
      </c>
      <c r="E713" s="1">
        <v>0</v>
      </c>
      <c r="F713" s="1">
        <v>0</v>
      </c>
      <c r="G713" s="2">
        <f t="shared" si="10"/>
        <v>5607.7048799999993</v>
      </c>
      <c r="H713" s="2">
        <f t="shared" si="11"/>
        <v>1.0000000000218279E-2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10530.15</v>
      </c>
      <c r="D714" s="1">
        <f>'PR-RAS'!E721</f>
        <v>7704.53</v>
      </c>
      <c r="E714" s="1">
        <v>0</v>
      </c>
      <c r="F714" s="1">
        <v>0</v>
      </c>
      <c r="G714" s="2">
        <f t="shared" si="10"/>
        <v>18494.656729999999</v>
      </c>
      <c r="H714" s="2">
        <f t="shared" si="11"/>
        <v>0.61999999999989086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232315.97</v>
      </c>
      <c r="D715" s="1">
        <f>'PR-RAS'!E722</f>
        <v>192527.61</v>
      </c>
      <c r="E715" s="1">
        <v>0</v>
      </c>
      <c r="F715" s="1">
        <v>0</v>
      </c>
      <c r="G715" s="2">
        <f t="shared" si="10"/>
        <v>440803.02965999994</v>
      </c>
      <c r="H715" s="2">
        <f t="shared" si="11"/>
        <v>0.42000000001280569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78866.25</v>
      </c>
      <c r="D716" s="1">
        <f>'PR-RAS'!E723</f>
        <v>90939.64</v>
      </c>
      <c r="E716" s="1">
        <v>0</v>
      </c>
      <c r="F716" s="1">
        <v>0</v>
      </c>
      <c r="G716" s="2">
        <f t="shared" si="10"/>
        <v>186433.05395</v>
      </c>
      <c r="H716" s="2">
        <f t="shared" si="11"/>
        <v>0.61000000000058208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29345.77</v>
      </c>
      <c r="D719" s="1">
        <f>'PR-RAS'!E726</f>
        <v>26828.02</v>
      </c>
      <c r="E719" s="1">
        <v>0</v>
      </c>
      <c r="F719" s="1">
        <v>0</v>
      </c>
      <c r="G719" s="2">
        <f t="shared" si="10"/>
        <v>59595.299579999999</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2588.08</v>
      </c>
      <c r="D812" s="1">
        <f>'PR-RAS'!E819</f>
        <v>1990.85</v>
      </c>
      <c r="E812" s="1">
        <v>0</v>
      </c>
      <c r="F812" s="1">
        <v>0</v>
      </c>
      <c r="G812" s="2">
        <f t="shared" si="18"/>
        <v>5328.0915800000002</v>
      </c>
      <c r="H812" s="2">
        <f t="shared" si="19"/>
        <v>0.23000000000001819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8792783</v>
      </c>
      <c r="D984" s="6">
        <f>BILANCA!E6</f>
        <v>8576264.0600000005</v>
      </c>
      <c r="E984" s="6">
        <v>0</v>
      </c>
      <c r="F984" s="6">
        <v>0</v>
      </c>
      <c r="G984" s="7">
        <f t="shared" ref="G984:G1241" si="22">B984/1000*C984+B984/500*D984</f>
        <v>25945.311120000002</v>
      </c>
      <c r="H984" s="7">
        <f t="shared" si="19"/>
        <v>6.0000000521540642E-2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6888340.7600000007</v>
      </c>
      <c r="D985" s="1">
        <f>BILANCA!E7</f>
        <v>6793170.46</v>
      </c>
      <c r="E985" s="1">
        <v>0</v>
      </c>
      <c r="F985" s="1">
        <v>0</v>
      </c>
      <c r="G985" s="2">
        <f t="shared" si="22"/>
        <v>40949.363360000003</v>
      </c>
      <c r="H985" s="2">
        <f t="shared" si="19"/>
        <v>0.69999999925494194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3091349.26</v>
      </c>
      <c r="D986" s="1">
        <f>BILANCA!E8</f>
        <v>3068438.68</v>
      </c>
      <c r="E986" s="1">
        <v>0</v>
      </c>
      <c r="F986" s="1">
        <v>0</v>
      </c>
      <c r="G986" s="2">
        <f t="shared" si="22"/>
        <v>27684.679860000004</v>
      </c>
      <c r="H986" s="2">
        <f t="shared" si="19"/>
        <v>0.57999999960884452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3091349.26</v>
      </c>
      <c r="D987" s="1">
        <f>BILANCA!E9</f>
        <v>3068438.68</v>
      </c>
      <c r="E987" s="1">
        <v>0</v>
      </c>
      <c r="F987" s="1">
        <v>0</v>
      </c>
      <c r="G987" s="2">
        <f t="shared" si="22"/>
        <v>36912.906480000005</v>
      </c>
      <c r="H987" s="2">
        <f t="shared" si="19"/>
        <v>0.57999999960884452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8772.82</v>
      </c>
      <c r="D988" s="1">
        <f>BILANCA!E10</f>
        <v>8772.82</v>
      </c>
      <c r="E988" s="1">
        <v>0</v>
      </c>
      <c r="F988" s="1">
        <v>0</v>
      </c>
      <c r="G988" s="2">
        <f t="shared" si="22"/>
        <v>131.59229999999999</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8772.82</v>
      </c>
      <c r="D989" s="1">
        <f>BILANCA!E11</f>
        <v>8772.82</v>
      </c>
      <c r="E989" s="1">
        <v>0</v>
      </c>
      <c r="F989" s="1">
        <v>0</v>
      </c>
      <c r="G989" s="2">
        <f t="shared" si="22"/>
        <v>157.91075999999998</v>
      </c>
      <c r="H989" s="2">
        <f t="shared" si="19"/>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3449673.48</v>
      </c>
      <c r="D990" s="1">
        <f>BILANCA!E12</f>
        <v>3382456.4199999995</v>
      </c>
      <c r="E990" s="1">
        <v>0</v>
      </c>
      <c r="F990" s="1">
        <v>0</v>
      </c>
      <c r="G990" s="2">
        <f t="shared" si="22"/>
        <v>71502.104240000001</v>
      </c>
      <c r="H990" s="2">
        <f t="shared" si="19"/>
        <v>0.89999999944120646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2960104.49</v>
      </c>
      <c r="D991" s="1">
        <f>BILANCA!E13</f>
        <v>2868950.25</v>
      </c>
      <c r="E991" s="1">
        <v>0</v>
      </c>
      <c r="F991" s="1">
        <v>0</v>
      </c>
      <c r="G991" s="2">
        <f t="shared" si="22"/>
        <v>69584.039919999996</v>
      </c>
      <c r="H991" s="2">
        <f t="shared" si="19"/>
        <v>0.74000000022351742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6733476.46</v>
      </c>
      <c r="D993" s="1">
        <f>BILANCA!E15</f>
        <v>6733476.46</v>
      </c>
      <c r="E993" s="1">
        <v>0</v>
      </c>
      <c r="F993" s="1">
        <v>0</v>
      </c>
      <c r="G993" s="2">
        <f t="shared" si="22"/>
        <v>202004.29379999998</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99642.59</v>
      </c>
      <c r="D994" s="1">
        <f>BILANCA!E16</f>
        <v>99642.59</v>
      </c>
      <c r="E994" s="1">
        <v>0</v>
      </c>
      <c r="F994" s="1">
        <v>0</v>
      </c>
      <c r="G994" s="2">
        <f t="shared" si="22"/>
        <v>3288.2054699999999</v>
      </c>
      <c r="H994" s="2">
        <f t="shared" si="19"/>
        <v>0.82000000000698492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122069.24</v>
      </c>
      <c r="D995" s="1">
        <f>BILANCA!E17</f>
        <v>122069.24</v>
      </c>
      <c r="E995" s="1">
        <v>0</v>
      </c>
      <c r="F995" s="1">
        <v>0</v>
      </c>
      <c r="G995" s="2">
        <f t="shared" si="22"/>
        <v>4394.4926400000004</v>
      </c>
      <c r="H995" s="2">
        <f t="shared" si="19"/>
        <v>0.48000000001047738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3995083.8</v>
      </c>
      <c r="D996" s="1">
        <f>BILANCA!E18</f>
        <v>4086238.04</v>
      </c>
      <c r="E996" s="1">
        <v>0</v>
      </c>
      <c r="F996" s="1">
        <v>0</v>
      </c>
      <c r="G996" s="2">
        <f t="shared" si="22"/>
        <v>158178.27843999999</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342438.93999999994</v>
      </c>
      <c r="D997" s="1">
        <f>BILANCA!E19</f>
        <v>389420.34999999963</v>
      </c>
      <c r="E997" s="1">
        <v>0</v>
      </c>
      <c r="F997" s="1">
        <v>0</v>
      </c>
      <c r="G997" s="2">
        <f t="shared" si="22"/>
        <v>15697.914959999987</v>
      </c>
      <c r="H997" s="2">
        <f t="shared" si="19"/>
        <v>0.40999999968335032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850455.58</v>
      </c>
      <c r="D998" s="1">
        <f>BILANCA!E20</f>
        <v>901557.35</v>
      </c>
      <c r="E998" s="1">
        <v>0</v>
      </c>
      <c r="F998" s="1">
        <v>0</v>
      </c>
      <c r="G998" s="2">
        <f t="shared" si="22"/>
        <v>39803.554199999999</v>
      </c>
      <c r="H998" s="2">
        <f t="shared" si="19"/>
        <v>0.77000000001862645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79621.02</v>
      </c>
      <c r="D999" s="1">
        <f>BILANCA!E21</f>
        <v>89727.82</v>
      </c>
      <c r="E999" s="1">
        <v>0</v>
      </c>
      <c r="F999" s="1">
        <v>0</v>
      </c>
      <c r="G999" s="2">
        <f t="shared" si="22"/>
        <v>4145.2265600000001</v>
      </c>
      <c r="H999" s="2">
        <f t="shared" si="19"/>
        <v>0.19999999999708962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157827.60999999999</v>
      </c>
      <c r="D1000" s="1">
        <f>BILANCA!E22</f>
        <v>169162.78</v>
      </c>
      <c r="E1000" s="1">
        <v>0</v>
      </c>
      <c r="F1000" s="1">
        <v>0</v>
      </c>
      <c r="G1000" s="2">
        <f t="shared" si="22"/>
        <v>8434.6038900000003</v>
      </c>
      <c r="H1000" s="2">
        <f t="shared" si="19"/>
        <v>0.61000000001513399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505616.12</v>
      </c>
      <c r="D1001" s="1">
        <f>BILANCA!E23</f>
        <v>535392.69999999995</v>
      </c>
      <c r="E1001" s="1">
        <v>0</v>
      </c>
      <c r="F1001" s="1">
        <v>0</v>
      </c>
      <c r="G1001" s="2">
        <f t="shared" si="22"/>
        <v>28375.227359999997</v>
      </c>
      <c r="H1001" s="2">
        <f t="shared" si="19"/>
        <v>0.42000000004190952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521910.78</v>
      </c>
      <c r="D1002" s="1">
        <f>BILANCA!E24</f>
        <v>586184.77</v>
      </c>
      <c r="E1002" s="1">
        <v>0</v>
      </c>
      <c r="F1002" s="1">
        <v>0</v>
      </c>
      <c r="G1002" s="2">
        <f t="shared" si="22"/>
        <v>32191.326079999999</v>
      </c>
      <c r="H1002" s="2">
        <f t="shared" si="19"/>
        <v>0.44999999995343387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457301.19</v>
      </c>
      <c r="D1003" s="1">
        <f>BILANCA!E25</f>
        <v>457301.19</v>
      </c>
      <c r="E1003" s="1">
        <v>0</v>
      </c>
      <c r="F1003" s="1">
        <v>0</v>
      </c>
      <c r="G1003" s="2">
        <f t="shared" si="22"/>
        <v>27438.071400000001</v>
      </c>
      <c r="H1003" s="2">
        <f t="shared" si="19"/>
        <v>0.38000000000465661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134427.60999999999</v>
      </c>
      <c r="D1004" s="1">
        <f>BILANCA!E26</f>
        <v>141478.19</v>
      </c>
      <c r="E1004" s="1">
        <v>0</v>
      </c>
      <c r="F1004" s="1">
        <v>0</v>
      </c>
      <c r="G1004" s="2">
        <f t="shared" si="22"/>
        <v>8765.0637900000002</v>
      </c>
      <c r="H1004" s="2">
        <f t="shared" si="19"/>
        <v>0.58000000001629815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2364720.9700000002</v>
      </c>
      <c r="D1006" s="1">
        <f>BILANCA!E28</f>
        <v>2491384.4500000002</v>
      </c>
      <c r="E1006" s="1">
        <v>0</v>
      </c>
      <c r="F1006" s="1">
        <v>0</v>
      </c>
      <c r="G1006" s="2">
        <f t="shared" si="22"/>
        <v>168992.26701000001</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34755.21</v>
      </c>
      <c r="D1007" s="1">
        <f>BILANCA!E29</f>
        <v>23464.04</v>
      </c>
      <c r="E1007" s="1">
        <v>0</v>
      </c>
      <c r="F1007" s="1">
        <v>0</v>
      </c>
      <c r="G1007" s="2">
        <f t="shared" si="22"/>
        <v>1960.39896</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56456.03</v>
      </c>
      <c r="D1010" s="1">
        <f>BILANCA!E32</f>
        <v>56456.03</v>
      </c>
      <c r="E1010" s="1">
        <v>0</v>
      </c>
      <c r="F1010" s="1">
        <v>0</v>
      </c>
      <c r="G1010" s="2">
        <f t="shared" si="22"/>
        <v>4572.9384300000002</v>
      </c>
      <c r="H1010" s="2">
        <f t="shared" si="19"/>
        <v>5.9999999997671694E-2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21700.82</v>
      </c>
      <c r="D1012" s="1">
        <f>BILANCA!E34</f>
        <v>32991.99</v>
      </c>
      <c r="E1012" s="1">
        <v>0</v>
      </c>
      <c r="F1012" s="1">
        <v>0</v>
      </c>
      <c r="G1012" s="2">
        <f t="shared" si="22"/>
        <v>2542.8591999999999</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112374.84</v>
      </c>
      <c r="D1013" s="1">
        <f>BILANCA!E35</f>
        <v>100621.78</v>
      </c>
      <c r="E1013" s="1">
        <v>0</v>
      </c>
      <c r="F1013" s="1">
        <v>0</v>
      </c>
      <c r="G1013" s="2">
        <f t="shared" si="22"/>
        <v>9408.5519999999997</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109768.79</v>
      </c>
      <c r="D1014" s="1">
        <f>BILANCA!E36</f>
        <v>98015.73</v>
      </c>
      <c r="E1014" s="1">
        <v>0</v>
      </c>
      <c r="F1014" s="1">
        <v>0</v>
      </c>
      <c r="G1014" s="2">
        <f t="shared" si="22"/>
        <v>9479.8077499999999</v>
      </c>
      <c r="H1014" s="2">
        <f t="shared" si="19"/>
        <v>0.48000000001047738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2606.0500000000002</v>
      </c>
      <c r="D1015" s="1">
        <f>BILANCA!E37</f>
        <v>2606.0500000000002</v>
      </c>
      <c r="E1015" s="1">
        <v>0</v>
      </c>
      <c r="F1015" s="1">
        <v>0</v>
      </c>
      <c r="G1015" s="2">
        <f t="shared" si="22"/>
        <v>250.18080000000003</v>
      </c>
      <c r="H1015" s="2">
        <f t="shared" si="19"/>
        <v>0.1000000000003638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65640.09</v>
      </c>
      <c r="D1025" s="1">
        <f>BILANCA!E47</f>
        <v>65640.09</v>
      </c>
      <c r="E1025" s="1">
        <v>0</v>
      </c>
      <c r="F1025" s="1">
        <v>0</v>
      </c>
      <c r="G1025" s="2">
        <f t="shared" si="22"/>
        <v>8270.6513400000003</v>
      </c>
      <c r="H1025" s="2">
        <f t="shared" si="19"/>
        <v>0.17999999999301508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65640.09</v>
      </c>
      <c r="D1028" s="1">
        <f>BILANCA!E50</f>
        <v>65640.09</v>
      </c>
      <c r="E1028" s="1">
        <v>0</v>
      </c>
      <c r="F1028" s="1">
        <v>0</v>
      </c>
      <c r="G1028" s="2">
        <f t="shared" si="22"/>
        <v>8861.4121500000001</v>
      </c>
      <c r="H1028" s="2">
        <f t="shared" si="19"/>
        <v>0.17999999999301508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190681.52</v>
      </c>
      <c r="D1032" s="1">
        <f>BILANCA!E54</f>
        <v>194741.29</v>
      </c>
      <c r="E1032" s="1">
        <v>0</v>
      </c>
      <c r="F1032" s="1">
        <v>0</v>
      </c>
      <c r="G1032" s="2">
        <f t="shared" si="22"/>
        <v>28428.0409</v>
      </c>
      <c r="H1032" s="2">
        <f t="shared" si="19"/>
        <v>0.77000000001862645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190681.52</v>
      </c>
      <c r="D1033" s="1">
        <f>BILANCA!E55</f>
        <v>194741.29</v>
      </c>
      <c r="E1033" s="1">
        <v>0</v>
      </c>
      <c r="F1033" s="1">
        <v>0</v>
      </c>
      <c r="G1033" s="2">
        <f t="shared" si="22"/>
        <v>29008.205000000002</v>
      </c>
      <c r="H1033" s="2">
        <f t="shared" si="19"/>
        <v>0.77000000001862645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180082.86</v>
      </c>
      <c r="D1034" s="1">
        <f>BILANCA!E56</f>
        <v>180082.86</v>
      </c>
      <c r="E1034" s="1">
        <v>0</v>
      </c>
      <c r="F1034" s="1">
        <v>0</v>
      </c>
      <c r="G1034" s="2">
        <f t="shared" si="22"/>
        <v>27552.677579999996</v>
      </c>
      <c r="H1034" s="2">
        <f t="shared" si="19"/>
        <v>0.28000000002793968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4857.6499999999996</v>
      </c>
      <c r="D1035" s="1">
        <f>BILANCA!E57</f>
        <v>4857.6499999999996</v>
      </c>
      <c r="E1035" s="1">
        <v>0</v>
      </c>
      <c r="F1035" s="1">
        <v>0</v>
      </c>
      <c r="G1035" s="2">
        <f t="shared" si="22"/>
        <v>757.79339999999991</v>
      </c>
      <c r="H1035" s="2">
        <f t="shared" si="19"/>
        <v>0.7000000000007276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146506.91</v>
      </c>
      <c r="D1039" s="1">
        <f>BILANCA!E61</f>
        <v>146506.91</v>
      </c>
      <c r="E1039" s="1">
        <v>0</v>
      </c>
      <c r="F1039" s="1">
        <v>0</v>
      </c>
      <c r="G1039" s="2">
        <f t="shared" si="22"/>
        <v>24613.160879999999</v>
      </c>
      <c r="H1039" s="2">
        <f t="shared" si="19"/>
        <v>0.17999999999301508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28718.3</v>
      </c>
      <c r="D1040" s="1">
        <f>BILANCA!E62</f>
        <v>28718.3</v>
      </c>
      <c r="E1040" s="1">
        <v>0</v>
      </c>
      <c r="F1040" s="1">
        <v>0</v>
      </c>
      <c r="G1040" s="2">
        <f t="shared" si="22"/>
        <v>4910.8292999999994</v>
      </c>
      <c r="H1040" s="2">
        <f t="shared" si="19"/>
        <v>0.59999999999854481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167235.16</v>
      </c>
      <c r="D1041" s="1">
        <f>BILANCA!E63</f>
        <v>162192.5</v>
      </c>
      <c r="E1041" s="1">
        <v>0</v>
      </c>
      <c r="F1041" s="1">
        <v>0</v>
      </c>
      <c r="G1041" s="2">
        <f t="shared" si="22"/>
        <v>28513.969280000005</v>
      </c>
      <c r="H1041" s="2">
        <f t="shared" si="19"/>
        <v>0.66000000000349246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167235.16</v>
      </c>
      <c r="D1043" s="1">
        <f>BILANCA!E65</f>
        <v>162192.5</v>
      </c>
      <c r="E1043" s="1">
        <v>0</v>
      </c>
      <c r="F1043" s="1">
        <v>0</v>
      </c>
      <c r="G1043" s="2">
        <f t="shared" si="22"/>
        <v>29497.209599999998</v>
      </c>
      <c r="H1043" s="2">
        <f t="shared" si="19"/>
        <v>0.66000000000349246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1904442.2400000002</v>
      </c>
      <c r="D1046" s="1">
        <f>BILANCA!E68</f>
        <v>1783093.5999999999</v>
      </c>
      <c r="E1046" s="1">
        <v>0</v>
      </c>
      <c r="F1046" s="1">
        <v>0</v>
      </c>
      <c r="G1046" s="2">
        <f t="shared" si="22"/>
        <v>344649.65471999999</v>
      </c>
      <c r="H1046" s="2">
        <f t="shared" si="19"/>
        <v>0.6400000003632158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1250404.6100000001</v>
      </c>
      <c r="D1047" s="1">
        <f>BILANCA!E69</f>
        <v>1145730.8899999999</v>
      </c>
      <c r="E1047" s="1">
        <v>0</v>
      </c>
      <c r="F1047" s="1">
        <v>0</v>
      </c>
      <c r="G1047" s="2">
        <f t="shared" si="22"/>
        <v>226679.44895999998</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1250404.6100000001</v>
      </c>
      <c r="D1048" s="1">
        <f>BILANCA!E70</f>
        <v>1145631.24</v>
      </c>
      <c r="E1048" s="1">
        <v>0</v>
      </c>
      <c r="F1048" s="1">
        <v>0</v>
      </c>
      <c r="G1048" s="2">
        <f t="shared" si="22"/>
        <v>230208.36085</v>
      </c>
      <c r="H1048" s="2">
        <f t="shared" si="19"/>
        <v>0.62999999988824129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1250404.6100000001</v>
      </c>
      <c r="D1050" s="1">
        <f>BILANCA!E72</f>
        <v>1145631.24</v>
      </c>
      <c r="E1050" s="1">
        <v>0</v>
      </c>
      <c r="F1050" s="1">
        <v>0</v>
      </c>
      <c r="G1050" s="2">
        <f t="shared" si="22"/>
        <v>237291.69503</v>
      </c>
      <c r="H1050" s="2">
        <f t="shared" si="19"/>
        <v>0.62999999988824129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99.65</v>
      </c>
      <c r="E1054" s="1">
        <v>0</v>
      </c>
      <c r="F1054" s="1">
        <v>0</v>
      </c>
      <c r="G1054" s="2">
        <f t="shared" si="22"/>
        <v>14.1503</v>
      </c>
      <c r="H1054" s="2">
        <f t="shared" si="19"/>
        <v>0.34999999999999432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30602.23</v>
      </c>
      <c r="D1056" s="1">
        <f>BILANCA!E78</f>
        <v>30825.78</v>
      </c>
      <c r="E1056" s="1">
        <v>0</v>
      </c>
      <c r="F1056" s="1">
        <v>0</v>
      </c>
      <c r="G1056" s="2">
        <f t="shared" si="22"/>
        <v>6734.5266699999993</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1087.9100000000001</v>
      </c>
      <c r="D1060" s="1">
        <f>BILANCA!E82</f>
        <v>1087.9100000000001</v>
      </c>
      <c r="E1060" s="1">
        <v>0</v>
      </c>
      <c r="F1060" s="1">
        <v>0</v>
      </c>
      <c r="G1060" s="2">
        <f t="shared" si="22"/>
        <v>251.30721</v>
      </c>
      <c r="H1060" s="2">
        <f t="shared" si="19"/>
        <v>0.17999999999983629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5782.45</v>
      </c>
      <c r="D1061" s="1">
        <f>BILANCA!E83</f>
        <v>6969.59</v>
      </c>
      <c r="E1061" s="1">
        <v>0</v>
      </c>
      <c r="F1061" s="1">
        <v>0</v>
      </c>
      <c r="G1061" s="2">
        <f t="shared" si="22"/>
        <v>1538.2871399999999</v>
      </c>
      <c r="H1061" s="2">
        <f t="shared" si="19"/>
        <v>0.85999999999967258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1293.81</v>
      </c>
      <c r="E1062" s="1">
        <v>0</v>
      </c>
      <c r="F1062" s="1">
        <v>0</v>
      </c>
      <c r="G1062" s="2">
        <f t="shared" si="22"/>
        <v>204.42197999999999</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23731.87</v>
      </c>
      <c r="D1064" s="1">
        <f>BILANCA!E86</f>
        <v>21474.47</v>
      </c>
      <c r="E1064" s="1">
        <v>0</v>
      </c>
      <c r="F1064" s="1">
        <v>0</v>
      </c>
      <c r="G1064" s="2">
        <f t="shared" si="22"/>
        <v>5401.1456099999996</v>
      </c>
      <c r="H1064" s="2">
        <f t="shared" si="19"/>
        <v>0.60000000000218279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2654.46</v>
      </c>
      <c r="E1119" s="1">
        <v>0</v>
      </c>
      <c r="F1119" s="1">
        <v>0</v>
      </c>
      <c r="G1119" s="2">
        <f t="shared" si="22"/>
        <v>1083.0196800000001</v>
      </c>
      <c r="H1119" s="2">
        <f t="shared" si="2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562977.19000000006</v>
      </c>
      <c r="D1124" s="1">
        <f>BILANCA!E146</f>
        <v>546078.71999999997</v>
      </c>
      <c r="E1124" s="1">
        <v>0</v>
      </c>
      <c r="F1124" s="1">
        <v>0</v>
      </c>
      <c r="G1124" s="2">
        <f t="shared" si="22"/>
        <v>233373.98282999999</v>
      </c>
      <c r="H1124" s="2">
        <f t="shared" si="23"/>
        <v>0.47000000008847564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413.17</v>
      </c>
      <c r="D1125" s="1">
        <f>BILANCA!E147</f>
        <v>413.17</v>
      </c>
      <c r="E1125" s="1">
        <v>0</v>
      </c>
      <c r="F1125" s="1">
        <v>0</v>
      </c>
      <c r="G1125" s="2">
        <f t="shared" si="22"/>
        <v>176.01041999999998</v>
      </c>
      <c r="H1125" s="2">
        <f t="shared" si="23"/>
        <v>0.34000000000003183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487829.4</v>
      </c>
      <c r="D1137" s="1">
        <f>BILANCA!E159</f>
        <v>477505.81</v>
      </c>
      <c r="E1137" s="1">
        <v>0</v>
      </c>
      <c r="F1137" s="1">
        <v>0</v>
      </c>
      <c r="G1137" s="2">
        <f t="shared" si="22"/>
        <v>222197.51708000002</v>
      </c>
      <c r="H1137" s="2">
        <f t="shared" si="23"/>
        <v>0.59000000002561137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120870.79</v>
      </c>
      <c r="D1138" s="1">
        <f>BILANCA!E160</f>
        <v>103333.32</v>
      </c>
      <c r="E1138" s="1">
        <v>0</v>
      </c>
      <c r="F1138" s="1">
        <v>0</v>
      </c>
      <c r="G1138" s="2">
        <f t="shared" si="22"/>
        <v>50768.301649999994</v>
      </c>
      <c r="H1138" s="2">
        <f t="shared" si="23"/>
        <v>0.53000000001338776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18992.73</v>
      </c>
      <c r="E1139" s="1">
        <v>0</v>
      </c>
      <c r="F1139" s="1">
        <v>0</v>
      </c>
      <c r="G1139" s="2">
        <f t="shared" si="22"/>
        <v>5925.7317599999997</v>
      </c>
      <c r="H1139" s="2">
        <f t="shared" si="23"/>
        <v>0.27000000000043656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46136.17</v>
      </c>
      <c r="D1141" s="1">
        <f>BILANCA!E163</f>
        <v>54166.31</v>
      </c>
      <c r="E1141" s="1">
        <v>0</v>
      </c>
      <c r="F1141" s="1">
        <v>0</v>
      </c>
      <c r="G1141" s="2">
        <f t="shared" si="22"/>
        <v>24406.06882</v>
      </c>
      <c r="H1141" s="2">
        <f t="shared" si="23"/>
        <v>0.47999999999592546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25077.360000000001</v>
      </c>
      <c r="D1142" s="1">
        <f>BILANCA!E164</f>
        <v>25077.360000000001</v>
      </c>
      <c r="E1142" s="1">
        <v>0</v>
      </c>
      <c r="F1142" s="1">
        <v>0</v>
      </c>
      <c r="G1142" s="2">
        <f t="shared" si="22"/>
        <v>11961.90072</v>
      </c>
      <c r="H1142" s="2">
        <f t="shared" si="23"/>
        <v>0.72000000000116415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25077.360000000001</v>
      </c>
      <c r="D1143" s="1">
        <f>BILANCA!E165</f>
        <v>25077.360000000001</v>
      </c>
      <c r="E1143" s="1">
        <v>0</v>
      </c>
      <c r="F1143" s="1">
        <v>0</v>
      </c>
      <c r="G1143" s="2">
        <f t="shared" si="22"/>
        <v>12037.132800000001</v>
      </c>
      <c r="H1143" s="2">
        <f t="shared" si="23"/>
        <v>0.72000000000116415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32726.39</v>
      </c>
      <c r="D1148" s="1">
        <f>BILANCA!E170</f>
        <v>32726.39</v>
      </c>
      <c r="E1148" s="1">
        <v>0</v>
      </c>
      <c r="F1148" s="1">
        <v>0</v>
      </c>
      <c r="G1148" s="2">
        <f t="shared" si="22"/>
        <v>16199.563050000001</v>
      </c>
      <c r="H1148" s="2">
        <f t="shared" si="23"/>
        <v>0.77999999999883585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32726.39</v>
      </c>
      <c r="D1149" s="1">
        <f>BILANCA!E171</f>
        <v>32726.39</v>
      </c>
      <c r="E1149" s="1">
        <v>0</v>
      </c>
      <c r="F1149" s="1">
        <v>0</v>
      </c>
      <c r="G1149" s="2">
        <f t="shared" si="22"/>
        <v>16297.74222</v>
      </c>
      <c r="H1149" s="2">
        <f t="shared" si="23"/>
        <v>0.77999999999883585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8792782.9999999981</v>
      </c>
      <c r="D1152" s="1">
        <f>BILANCA!E175</f>
        <v>8576264.0600000024</v>
      </c>
      <c r="E1152" s="1">
        <v>0</v>
      </c>
      <c r="F1152" s="1">
        <v>0</v>
      </c>
      <c r="G1152" s="2">
        <f t="shared" si="22"/>
        <v>4384757.5792800011</v>
      </c>
      <c r="H1152" s="2">
        <f t="shared" si="23"/>
        <v>6.000000424683094E-2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136674.53999999998</v>
      </c>
      <c r="D1153" s="1">
        <f>BILANCA!E176</f>
        <v>159669.72999999998</v>
      </c>
      <c r="E1153" s="1">
        <v>0</v>
      </c>
      <c r="F1153" s="1">
        <v>0</v>
      </c>
      <c r="G1153" s="2">
        <f t="shared" si="22"/>
        <v>77522.38</v>
      </c>
      <c r="H1153" s="2">
        <f t="shared" si="23"/>
        <v>0.73000000003958121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113098.37</v>
      </c>
      <c r="D1154" s="1">
        <f>BILANCA!E177</f>
        <v>143221.93</v>
      </c>
      <c r="E1154" s="1">
        <v>0</v>
      </c>
      <c r="F1154" s="1">
        <v>0</v>
      </c>
      <c r="G1154" s="2">
        <f t="shared" si="22"/>
        <v>68321.72133</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30383.25</v>
      </c>
      <c r="D1156" s="1">
        <f>BILANCA!E179</f>
        <v>53183.26</v>
      </c>
      <c r="E1156" s="1">
        <v>0</v>
      </c>
      <c r="F1156" s="1">
        <v>0</v>
      </c>
      <c r="G1156" s="2">
        <f t="shared" si="22"/>
        <v>23657.710210000001</v>
      </c>
      <c r="H1156" s="2">
        <f t="shared" si="23"/>
        <v>0.51000000000203727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32726.39</v>
      </c>
      <c r="D1157" s="1">
        <f>BILANCA!E180</f>
        <v>32726.39</v>
      </c>
      <c r="E1157" s="1">
        <v>0</v>
      </c>
      <c r="F1157" s="1">
        <v>0</v>
      </c>
      <c r="G1157" s="2">
        <f t="shared" si="22"/>
        <v>17083.175579999999</v>
      </c>
      <c r="H1157" s="2">
        <f t="shared" si="23"/>
        <v>0.77999999999883585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32726.39</v>
      </c>
      <c r="D1160" s="1">
        <f>BILANCA!E183</f>
        <v>32726.39</v>
      </c>
      <c r="E1160" s="1">
        <v>0</v>
      </c>
      <c r="F1160" s="1">
        <v>0</v>
      </c>
      <c r="G1160" s="2">
        <f t="shared" si="22"/>
        <v>17377.713089999997</v>
      </c>
      <c r="H1160" s="2">
        <f t="shared" si="23"/>
        <v>0.77999999999883585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49988.73</v>
      </c>
      <c r="D1165" s="1">
        <f>BILANCA!E188</f>
        <v>57312.28</v>
      </c>
      <c r="E1165" s="1">
        <v>0</v>
      </c>
      <c r="F1165" s="1">
        <v>0</v>
      </c>
      <c r="G1165" s="2">
        <f t="shared" si="22"/>
        <v>29959.618780000001</v>
      </c>
      <c r="H1165" s="2">
        <f t="shared" si="23"/>
        <v>0.54999999999563443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16447.8</v>
      </c>
      <c r="E1166" s="1">
        <v>0</v>
      </c>
      <c r="F1166" s="1">
        <v>0</v>
      </c>
      <c r="G1166" s="2">
        <f t="shared" si="22"/>
        <v>6019.8948</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23576.17</v>
      </c>
      <c r="D1211" s="1">
        <f>BILANCA!E234</f>
        <v>0</v>
      </c>
      <c r="E1211" s="1">
        <v>0</v>
      </c>
      <c r="F1211" s="1">
        <v>0</v>
      </c>
      <c r="G1211" s="2">
        <f t="shared" si="22"/>
        <v>5375.3667599999999</v>
      </c>
      <c r="H1211" s="2">
        <f t="shared" si="23"/>
        <v>0.16999999999825377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23576.17</v>
      </c>
      <c r="D1212" s="1">
        <f>BILANCA!E235</f>
        <v>0</v>
      </c>
      <c r="E1212" s="1">
        <v>0</v>
      </c>
      <c r="F1212" s="1">
        <v>0</v>
      </c>
      <c r="G1212" s="2">
        <f t="shared" si="22"/>
        <v>5398.9429300000002</v>
      </c>
      <c r="H1212" s="2">
        <f t="shared" si="23"/>
        <v>0.16999999999825377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8656108.459999999</v>
      </c>
      <c r="D1214" s="1">
        <f>BILANCA!E237</f>
        <v>8416594.3300000019</v>
      </c>
      <c r="E1214" s="1">
        <v>0</v>
      </c>
      <c r="F1214" s="1">
        <v>0</v>
      </c>
      <c r="G1214" s="2">
        <f t="shared" si="22"/>
        <v>5888027.6347200014</v>
      </c>
      <c r="H1214" s="2">
        <f t="shared" si="23"/>
        <v>0.79000000096857548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6864961.3300000001</v>
      </c>
      <c r="D1215" s="1">
        <f>BILANCA!E238</f>
        <v>6772015.5500000007</v>
      </c>
      <c r="E1215" s="1">
        <v>0</v>
      </c>
      <c r="F1215" s="1">
        <v>0</v>
      </c>
      <c r="G1215" s="2">
        <f t="shared" si="22"/>
        <v>4734886.2437600009</v>
      </c>
      <c r="H1215" s="2">
        <f t="shared" si="23"/>
        <v>0.77999999932944775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6864961.3300000001</v>
      </c>
      <c r="D1216" s="1">
        <f>BILANCA!E239</f>
        <v>6772015.5500000007</v>
      </c>
      <c r="E1216" s="1">
        <v>0</v>
      </c>
      <c r="F1216" s="1">
        <v>0</v>
      </c>
      <c r="G1216" s="2">
        <f t="shared" si="22"/>
        <v>4755295.2361900005</v>
      </c>
      <c r="H1216" s="2">
        <f t="shared" si="23"/>
        <v>0.77999999932944775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6600418.4500000002</v>
      </c>
      <c r="D1217" s="1">
        <f>BILANCA!E240</f>
        <v>6600419.0700000003</v>
      </c>
      <c r="E1217" s="1">
        <v>0</v>
      </c>
      <c r="F1217" s="1">
        <v>0</v>
      </c>
      <c r="G1217" s="2">
        <f t="shared" si="22"/>
        <v>4633494.0420600008</v>
      </c>
      <c r="H1217" s="2">
        <f t="shared" si="23"/>
        <v>0.52000000048428774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264542.88</v>
      </c>
      <c r="D1218" s="1">
        <f>BILANCA!E241</f>
        <v>171596.48</v>
      </c>
      <c r="E1218" s="1">
        <v>0</v>
      </c>
      <c r="F1218" s="1">
        <v>0</v>
      </c>
      <c r="G1218" s="2">
        <f t="shared" si="22"/>
        <v>142817.92239999998</v>
      </c>
      <c r="H1218" s="2">
        <f t="shared" si="23"/>
        <v>0.60000000000582077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1205683.0999999999</v>
      </c>
      <c r="D1222" s="1">
        <f>BILANCA!E245</f>
        <v>1076189.81</v>
      </c>
      <c r="E1222" s="1">
        <v>0</v>
      </c>
      <c r="F1222" s="1">
        <v>0</v>
      </c>
      <c r="G1222" s="2">
        <f t="shared" si="22"/>
        <v>802576.9900799999</v>
      </c>
      <c r="H1222" s="2">
        <f t="shared" si="23"/>
        <v>0.28999999980442226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1352014.93</v>
      </c>
      <c r="D1223" s="1">
        <f>BILANCA!E246</f>
        <v>1076189.81</v>
      </c>
      <c r="E1223" s="1">
        <v>0</v>
      </c>
      <c r="F1223" s="1">
        <v>0</v>
      </c>
      <c r="G1223" s="2">
        <f t="shared" si="22"/>
        <v>841054.69200000004</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1352014.93</v>
      </c>
      <c r="D1224" s="1">
        <f>BILANCA!E247</f>
        <v>974650.83</v>
      </c>
      <c r="E1224" s="1">
        <v>0</v>
      </c>
      <c r="F1224" s="1">
        <v>0</v>
      </c>
      <c r="G1224" s="2">
        <f t="shared" si="22"/>
        <v>795617.29819</v>
      </c>
      <c r="H1224" s="2">
        <f t="shared" si="23"/>
        <v>0.2400000001071021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101538.98</v>
      </c>
      <c r="E1225" s="1">
        <v>0</v>
      </c>
      <c r="F1225" s="1">
        <v>0</v>
      </c>
      <c r="G1225" s="2">
        <f t="shared" si="22"/>
        <v>49144.866319999994</v>
      </c>
      <c r="H1225" s="2">
        <f t="shared" si="23"/>
        <v>2.0000000004074536E-2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146331.82999999999</v>
      </c>
      <c r="D1227" s="1">
        <f>BILANCA!E250</f>
        <v>0</v>
      </c>
      <c r="E1227" s="1">
        <v>0</v>
      </c>
      <c r="F1227" s="1">
        <v>0</v>
      </c>
      <c r="G1227" s="2">
        <f t="shared" si="22"/>
        <v>35704.966519999994</v>
      </c>
      <c r="H1227" s="2">
        <f t="shared" si="23"/>
        <v>0.17000000001280569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146331.82999999999</v>
      </c>
      <c r="D1229" s="1">
        <f>BILANCA!E252</f>
        <v>0</v>
      </c>
      <c r="E1229" s="1">
        <v>0</v>
      </c>
      <c r="F1229" s="1">
        <v>0</v>
      </c>
      <c r="G1229" s="2">
        <f t="shared" si="22"/>
        <v>35997.630179999993</v>
      </c>
      <c r="H1229" s="2">
        <f t="shared" si="23"/>
        <v>0.17000000001280569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1592.04</v>
      </c>
      <c r="D1231" s="1">
        <f>BILANCA!E254</f>
        <v>1592.04</v>
      </c>
      <c r="E1231" s="1">
        <v>0</v>
      </c>
      <c r="F1231" s="1">
        <v>0</v>
      </c>
      <c r="G1231" s="2">
        <f>B1231/1000*C1231+B1231/500*D1231</f>
        <v>1184.47776</v>
      </c>
      <c r="H1231" s="2">
        <f>ABS(C1231-ROUND(C1231,0))+ABS(D1231-ROUND(D1231,0))</f>
        <v>7.999999999992724E-2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561978.71</v>
      </c>
      <c r="D1232" s="1">
        <f>BILANCA!E255</f>
        <v>544903.65</v>
      </c>
      <c r="E1232" s="1">
        <v>0</v>
      </c>
      <c r="F1232" s="1">
        <v>0</v>
      </c>
      <c r="G1232" s="2">
        <f t="shared" si="22"/>
        <v>411294.71649000002</v>
      </c>
      <c r="H1232" s="2">
        <f t="shared" si="23"/>
        <v>0.64000000001396984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25077.360000000001</v>
      </c>
      <c r="D1233" s="1">
        <f>BILANCA!E256</f>
        <v>25077.360000000001</v>
      </c>
      <c r="E1233" s="1">
        <v>0</v>
      </c>
      <c r="F1233" s="1">
        <v>0</v>
      </c>
      <c r="G1233" s="2">
        <f t="shared" si="22"/>
        <v>18808.02</v>
      </c>
      <c r="H1233" s="2">
        <f t="shared" si="23"/>
        <v>0.72000000000116415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1911031.55</v>
      </c>
      <c r="D1236" s="1">
        <f>BILANCA!E259</f>
        <v>2265635.15</v>
      </c>
      <c r="E1236" s="1">
        <v>0</v>
      </c>
      <c r="F1236" s="1">
        <v>0</v>
      </c>
      <c r="G1236" s="2">
        <f t="shared" si="22"/>
        <v>1629902.3680499999</v>
      </c>
      <c r="H1236" s="2">
        <f t="shared" si="23"/>
        <v>0.59999999986030161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1911031.55</v>
      </c>
      <c r="D1237" s="1">
        <f>BILANCA!E260</f>
        <v>2265635.15</v>
      </c>
      <c r="E1237" s="1">
        <v>0</v>
      </c>
      <c r="F1237" s="1">
        <v>0</v>
      </c>
      <c r="G1237" s="2">
        <f t="shared" si="22"/>
        <v>1636344.6699000001</v>
      </c>
      <c r="H1237" s="2">
        <f t="shared" si="23"/>
        <v>0.59999999986030161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155275.04999999999</v>
      </c>
      <c r="D1240" s="1">
        <f>BILANCA!E264</f>
        <v>151388.99</v>
      </c>
      <c r="E1240" s="1">
        <v>0</v>
      </c>
      <c r="F1240" s="1">
        <v>0</v>
      </c>
      <c r="G1240" s="2">
        <f t="shared" si="22"/>
        <v>117719.62870999999</v>
      </c>
      <c r="H1240" s="2">
        <f t="shared" si="23"/>
        <v>5.9999999997671694E-2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453838.31</v>
      </c>
      <c r="D1241" s="1">
        <f>BILANCA!E265</f>
        <v>448856.04</v>
      </c>
      <c r="E1241" s="1">
        <v>0</v>
      </c>
      <c r="F1241" s="1">
        <v>0</v>
      </c>
      <c r="G1241" s="2">
        <f t="shared" si="22"/>
        <v>348700.00062000001</v>
      </c>
      <c r="H1241" s="2">
        <f t="shared" si="23"/>
        <v>0.34999999997671694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25077.360000000001</v>
      </c>
      <c r="D1242" s="1">
        <f>BILANCA!E266</f>
        <v>25077.360000000001</v>
      </c>
      <c r="E1242" s="1">
        <v>0</v>
      </c>
      <c r="F1242" s="1">
        <v>0</v>
      </c>
      <c r="G1242" s="2">
        <f t="shared" ref="G1242:G1479" si="24">B1242/1000*C1242+B1242/500*D1242</f>
        <v>19485.10872</v>
      </c>
      <c r="H1242" s="2">
        <f t="shared" si="23"/>
        <v>0.72000000000116415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16423.39</v>
      </c>
      <c r="D1244" s="1">
        <f>BILANCA!E268</f>
        <v>16790.580000000002</v>
      </c>
      <c r="E1244" s="1">
        <v>0</v>
      </c>
      <c r="F1244" s="1">
        <v>0</v>
      </c>
      <c r="G1244" s="2">
        <f t="shared" si="24"/>
        <v>13051.187550000002</v>
      </c>
      <c r="H1244" s="2">
        <f t="shared" si="23"/>
        <v>0.80999999999767169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7308.48</v>
      </c>
      <c r="D1245" s="1">
        <f>BILANCA!E269</f>
        <v>4549.05</v>
      </c>
      <c r="E1245" s="1">
        <v>0</v>
      </c>
      <c r="F1245" s="1">
        <v>0</v>
      </c>
      <c r="G1245" s="2">
        <f t="shared" si="24"/>
        <v>4298.5239600000004</v>
      </c>
      <c r="H1245" s="2">
        <f t="shared" si="23"/>
        <v>0.52999999999974534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134.84</v>
      </c>
      <c r="E1247" s="1">
        <v>0</v>
      </c>
      <c r="F1247" s="1">
        <v>0</v>
      </c>
      <c r="G1247" s="2">
        <f t="shared" si="24"/>
        <v>71.195520000000002</v>
      </c>
      <c r="H1247" s="2">
        <f t="shared" si="23"/>
        <v>0.15999999999999659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663.61</v>
      </c>
      <c r="D1263" s="1">
        <f>BILANCA!E287</f>
        <v>35887.879999999997</v>
      </c>
      <c r="E1263" s="1">
        <v>0</v>
      </c>
      <c r="F1263" s="1">
        <v>0</v>
      </c>
      <c r="G1263" s="2">
        <f t="shared" si="24"/>
        <v>20283.0236</v>
      </c>
      <c r="H1263" s="2">
        <f t="shared" si="23"/>
        <v>0.5100000000026057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112434.76</v>
      </c>
      <c r="D1264" s="1">
        <f>BILANCA!E288</f>
        <v>107334.05</v>
      </c>
      <c r="E1264" s="1">
        <v>0</v>
      </c>
      <c r="F1264" s="1">
        <v>0</v>
      </c>
      <c r="G1264" s="2">
        <f t="shared" si="24"/>
        <v>91915.903660000011</v>
      </c>
      <c r="H1264" s="2">
        <f t="shared" si="23"/>
        <v>0.29000000000814907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16447.8</v>
      </c>
      <c r="E1265" s="1">
        <v>0</v>
      </c>
      <c r="F1265" s="1">
        <v>0</v>
      </c>
      <c r="G1265" s="2">
        <f t="shared" si="24"/>
        <v>9276.5591999999979</v>
      </c>
      <c r="H1265" s="2">
        <f t="shared" si="23"/>
        <v>0.2000000000007276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25736.41</v>
      </c>
      <c r="D1271" s="1">
        <f>BILANCA!E295</f>
        <v>25626.9</v>
      </c>
      <c r="E1271" s="1">
        <v>0</v>
      </c>
      <c r="F1271" s="1">
        <v>0</v>
      </c>
      <c r="G1271" s="2">
        <f t="shared" si="24"/>
        <v>22173.180479999999</v>
      </c>
      <c r="H1271" s="2">
        <f t="shared" si="23"/>
        <v>0.50999999999839929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858.43</v>
      </c>
      <c r="D1273" s="1">
        <f>BILANCA!E297</f>
        <v>6480.04</v>
      </c>
      <c r="E1273" s="1">
        <v>0</v>
      </c>
      <c r="F1273" s="1">
        <v>0</v>
      </c>
      <c r="G1273" s="2">
        <f t="shared" si="24"/>
        <v>4007.3678999999997</v>
      </c>
      <c r="H1273" s="2">
        <f t="shared" si="23"/>
        <v>0.4699999999999136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227.8</v>
      </c>
      <c r="E1274" s="1">
        <v>0</v>
      </c>
      <c r="F1274" s="1">
        <v>0</v>
      </c>
      <c r="G1274" s="2">
        <f t="shared" si="24"/>
        <v>132.5796</v>
      </c>
      <c r="H1274" s="2">
        <f t="shared" si="23"/>
        <v>0.19999999999998863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5000</v>
      </c>
      <c r="E1275" s="1">
        <v>0</v>
      </c>
      <c r="F1275" s="1">
        <v>0</v>
      </c>
      <c r="G1275" s="2">
        <f t="shared" si="24"/>
        <v>2920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16423.39</v>
      </c>
      <c r="D1278" s="1">
        <f>BILANCA!E302</f>
        <v>16790.580000000002</v>
      </c>
      <c r="E1278" s="1">
        <v>0</v>
      </c>
      <c r="F1278" s="1">
        <v>0</v>
      </c>
      <c r="G1278" s="2">
        <f t="shared" si="24"/>
        <v>14751.342250000002</v>
      </c>
      <c r="H1278" s="2">
        <f t="shared" si="23"/>
        <v>0.80999999999767169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5783826.0199999996</v>
      </c>
      <c r="D1408" s="1">
        <f>'RAS-funkcijski'!E114</f>
        <v>6768219.7699999996</v>
      </c>
      <c r="E1408" s="1">
        <v>0</v>
      </c>
      <c r="F1408" s="1">
        <v>0</v>
      </c>
      <c r="G1408" s="2">
        <f t="shared" si="24"/>
        <v>2125229.2116</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5783826.0199999996</v>
      </c>
      <c r="D1416" s="1">
        <f>'RAS-funkcijski'!E122</f>
        <v>6768219.7699999996</v>
      </c>
      <c r="E1416" s="1">
        <v>0</v>
      </c>
      <c r="F1416" s="1">
        <v>0</v>
      </c>
      <c r="G1416" s="2">
        <f t="shared" si="24"/>
        <v>2279791.3360799998</v>
      </c>
      <c r="H1416" s="2">
        <f t="shared" si="27"/>
        <v>0.25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5783826.0199999996</v>
      </c>
      <c r="D1417" s="1">
        <f>'RAS-funkcijski'!E123</f>
        <v>6768219.7699999996</v>
      </c>
      <c r="E1417" s="1">
        <v>0</v>
      </c>
      <c r="F1417" s="1">
        <v>0</v>
      </c>
      <c r="G1417" s="2">
        <f t="shared" si="24"/>
        <v>2299111.60164</v>
      </c>
      <c r="H1417" s="2">
        <f t="shared" si="27"/>
        <v>0.25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5783826.0199999996</v>
      </c>
      <c r="D1435" s="13">
        <f>'RAS-funkcijski'!E141</f>
        <v>6768219.7699999996</v>
      </c>
      <c r="E1435" s="13">
        <v>0</v>
      </c>
      <c r="F1435" s="13">
        <v>0</v>
      </c>
      <c r="G1435" s="14">
        <f t="shared" si="24"/>
        <v>2646876.3817199999</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22910.58</v>
      </c>
      <c r="E1436" s="6">
        <v>0</v>
      </c>
      <c r="F1436" s="6">
        <v>0</v>
      </c>
      <c r="G1436" s="7">
        <f t="shared" si="24"/>
        <v>45.821160000000006</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22910.58</v>
      </c>
      <c r="E1437" s="1">
        <v>0</v>
      </c>
      <c r="F1437" s="1">
        <v>0</v>
      </c>
      <c r="G1437" s="2">
        <f t="shared" si="24"/>
        <v>91.642320000000012</v>
      </c>
      <c r="H1437" s="2">
        <f t="shared" si="27"/>
        <v>0.41999999999825377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22910.58</v>
      </c>
      <c r="E1438" s="1">
        <v>0</v>
      </c>
      <c r="F1438" s="1">
        <v>0</v>
      </c>
      <c r="G1438" s="2">
        <f t="shared" si="24"/>
        <v>137.46348</v>
      </c>
      <c r="H1438" s="2">
        <f t="shared" si="27"/>
        <v>0.41999999999825377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22910.58</v>
      </c>
      <c r="E1439" s="1">
        <v>0</v>
      </c>
      <c r="F1439" s="1">
        <v>0</v>
      </c>
      <c r="G1439" s="2">
        <f t="shared" si="24"/>
        <v>183.28464000000002</v>
      </c>
      <c r="H1439" s="2">
        <f t="shared" si="27"/>
        <v>0.41999999999825377</v>
      </c>
      <c r="I1439" s="10">
        <f t="shared" ref="I1439:I1444" si="28">G1439*H1439</f>
        <v>76.979548799679947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113098.37</v>
      </c>
      <c r="D1480" s="6"/>
      <c r="E1480" s="6">
        <v>0</v>
      </c>
      <c r="F1480" s="6">
        <v>0</v>
      </c>
      <c r="G1480" s="7">
        <f t="shared" ref="G1480:G1580" si="34">B1480/1000*C1480</f>
        <v>113.09837</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6532014.5999999996</v>
      </c>
      <c r="D1481" s="1">
        <v>0</v>
      </c>
      <c r="E1481" s="1">
        <v>0</v>
      </c>
      <c r="F1481" s="1">
        <v>0</v>
      </c>
      <c r="G1481" s="2">
        <f t="shared" si="34"/>
        <v>13064.029199999999</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2942.39</v>
      </c>
      <c r="D1482" s="1">
        <v>0</v>
      </c>
      <c r="E1482" s="1">
        <v>0</v>
      </c>
      <c r="F1482" s="1">
        <v>0</v>
      </c>
      <c r="G1482" s="2">
        <f t="shared" si="34"/>
        <v>8.8271700000000006</v>
      </c>
      <c r="H1482" s="2">
        <f t="shared" si="35"/>
        <v>0.38999999999987267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6357826.79</v>
      </c>
      <c r="D1483" s="1">
        <v>0</v>
      </c>
      <c r="E1483" s="1">
        <v>0</v>
      </c>
      <c r="F1483" s="1">
        <v>0</v>
      </c>
      <c r="G1483" s="2">
        <f t="shared" si="34"/>
        <v>25431.30716</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4620002.3099999996</v>
      </c>
      <c r="D1484" s="1">
        <v>0</v>
      </c>
      <c r="E1484" s="1">
        <v>0</v>
      </c>
      <c r="F1484" s="1">
        <v>0</v>
      </c>
      <c r="G1484" s="2">
        <f t="shared" si="34"/>
        <v>23100.011549999999</v>
      </c>
      <c r="H1484" s="2">
        <f t="shared" si="35"/>
        <v>0.30999999959021807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1630724.57</v>
      </c>
      <c r="D1485" s="1">
        <v>0</v>
      </c>
      <c r="E1485" s="1">
        <v>0</v>
      </c>
      <c r="F1485" s="1">
        <v>0</v>
      </c>
      <c r="G1485" s="2">
        <f t="shared" si="34"/>
        <v>9784.3474200000001</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3191.18</v>
      </c>
      <c r="D1486" s="1">
        <v>0</v>
      </c>
      <c r="E1486" s="1">
        <v>0</v>
      </c>
      <c r="F1486" s="1">
        <v>0</v>
      </c>
      <c r="G1486" s="2">
        <f t="shared" si="34"/>
        <v>22.338259999999998</v>
      </c>
      <c r="H1486" s="2">
        <f t="shared" si="35"/>
        <v>0.17999999999983629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103908.73</v>
      </c>
      <c r="D1491" s="1">
        <v>0</v>
      </c>
      <c r="E1491" s="1">
        <v>0</v>
      </c>
      <c r="F1491" s="1">
        <v>0</v>
      </c>
      <c r="G1491" s="2">
        <f t="shared" si="34"/>
        <v>1246.9047599999999</v>
      </c>
      <c r="H1491" s="2">
        <f t="shared" si="35"/>
        <v>0.27000000000407454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171245.42</v>
      </c>
      <c r="D1492" s="1">
        <v>0</v>
      </c>
      <c r="E1492" s="1">
        <v>0</v>
      </c>
      <c r="F1492" s="1">
        <v>0</v>
      </c>
      <c r="G1492" s="2">
        <f t="shared" si="34"/>
        <v>2226.1904600000003</v>
      </c>
      <c r="H1492" s="2">
        <f t="shared" si="35"/>
        <v>0.42000000001280569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6485443.2400000002</v>
      </c>
      <c r="D1499" s="1">
        <v>0</v>
      </c>
      <c r="E1499" s="1">
        <v>0</v>
      </c>
      <c r="F1499" s="1">
        <v>0</v>
      </c>
      <c r="G1499" s="2">
        <f t="shared" si="34"/>
        <v>129708.86480000001</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2575.1999999999998</v>
      </c>
      <c r="D1500" s="1">
        <v>0</v>
      </c>
      <c r="E1500" s="1">
        <v>0</v>
      </c>
      <c r="F1500" s="1">
        <v>0</v>
      </c>
      <c r="G1500" s="2">
        <f t="shared" si="34"/>
        <v>54.0792</v>
      </c>
      <c r="H1500" s="2">
        <f t="shared" si="35"/>
        <v>0.1999999999998181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6328070.4199999999</v>
      </c>
      <c r="D1501" s="1">
        <v>0</v>
      </c>
      <c r="E1501" s="1">
        <v>0</v>
      </c>
      <c r="F1501" s="1">
        <v>0</v>
      </c>
      <c r="G1501" s="2">
        <f t="shared" si="34"/>
        <v>139217.54923999999</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4620002.3099999996</v>
      </c>
      <c r="D1503" s="1">
        <v>0</v>
      </c>
      <c r="E1503" s="1">
        <v>0</v>
      </c>
      <c r="F1503" s="1">
        <v>0</v>
      </c>
      <c r="G1503" s="2">
        <f t="shared" si="34"/>
        <v>110880.05544</v>
      </c>
      <c r="H1503" s="2">
        <f t="shared" si="35"/>
        <v>0.30999999959021807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1608152.36</v>
      </c>
      <c r="D1504" s="1">
        <v>0</v>
      </c>
      <c r="E1504" s="1">
        <v>0</v>
      </c>
      <c r="F1504" s="1">
        <v>0</v>
      </c>
      <c r="G1504" s="2">
        <f t="shared" si="34"/>
        <v>40203.809000000008</v>
      </c>
      <c r="H1504" s="2">
        <f t="shared" si="35"/>
        <v>0.36000000010244548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3191.18</v>
      </c>
      <c r="D1505" s="1">
        <v>0</v>
      </c>
      <c r="E1505" s="1">
        <v>0</v>
      </c>
      <c r="F1505" s="1">
        <v>0</v>
      </c>
      <c r="G1505" s="2">
        <f t="shared" si="34"/>
        <v>82.970679999999987</v>
      </c>
      <c r="H1505" s="2">
        <f t="shared" si="35"/>
        <v>0.17999999999983629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96724.57</v>
      </c>
      <c r="D1509" s="1">
        <v>0</v>
      </c>
      <c r="E1509" s="1">
        <v>0</v>
      </c>
      <c r="F1509" s="1">
        <v>0</v>
      </c>
      <c r="G1509" s="2">
        <f t="shared" si="34"/>
        <v>2901.7371000000003</v>
      </c>
      <c r="H1509" s="2">
        <f t="shared" si="35"/>
        <v>0.42999999999301508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154797.62</v>
      </c>
      <c r="D1510" s="1">
        <v>0</v>
      </c>
      <c r="E1510" s="1">
        <v>0</v>
      </c>
      <c r="F1510" s="1">
        <v>0</v>
      </c>
      <c r="G1510" s="2">
        <f t="shared" si="34"/>
        <v>4798.7262199999996</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159669.72999999952</v>
      </c>
      <c r="D1517" s="1">
        <v>0</v>
      </c>
      <c r="E1517" s="1">
        <v>0</v>
      </c>
      <c r="F1517" s="1">
        <v>0</v>
      </c>
      <c r="G1517" s="2">
        <f t="shared" si="34"/>
        <v>6067.4497399999818</v>
      </c>
      <c r="H1517" s="2">
        <f t="shared" si="35"/>
        <v>0.27000000048428774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52335.679999999993</v>
      </c>
      <c r="D1518" s="1">
        <v>0</v>
      </c>
      <c r="E1518" s="1">
        <v>0</v>
      </c>
      <c r="F1518" s="1">
        <v>0</v>
      </c>
      <c r="G1518" s="2">
        <f t="shared" si="34"/>
        <v>2041.0915199999997</v>
      </c>
      <c r="H1518" s="2">
        <f t="shared" si="35"/>
        <v>0.32000000000698492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35887.879999999997</v>
      </c>
      <c r="D1524" s="1">
        <v>0</v>
      </c>
      <c r="E1524" s="1">
        <v>0</v>
      </c>
      <c r="F1524" s="1">
        <v>0</v>
      </c>
      <c r="G1524" s="2">
        <f t="shared" si="34"/>
        <v>1614.9545999999998</v>
      </c>
      <c r="H1524" s="2">
        <f t="shared" si="35"/>
        <v>0.12000000000261934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35887.879999999997</v>
      </c>
      <c r="D1530" s="1">
        <v>0</v>
      </c>
      <c r="E1530" s="1">
        <v>0</v>
      </c>
      <c r="F1530" s="1">
        <v>0</v>
      </c>
      <c r="G1530" s="2">
        <f t="shared" si="34"/>
        <v>1830.2818799999998</v>
      </c>
      <c r="H1530" s="2">
        <f t="shared" si="35"/>
        <v>0.12000000000261934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34503.109999999993</v>
      </c>
      <c r="D1531" s="1">
        <v>0</v>
      </c>
      <c r="E1531" s="1">
        <v>0</v>
      </c>
      <c r="F1531" s="1">
        <v>0</v>
      </c>
      <c r="G1531" s="2">
        <f t="shared" si="34"/>
        <v>1794.1617199999996</v>
      </c>
      <c r="H1531" s="2">
        <f t="shared" si="35"/>
        <v>0.10999999999330612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721.16</v>
      </c>
      <c r="D1532" s="1">
        <v>0</v>
      </c>
      <c r="E1532" s="1">
        <v>0</v>
      </c>
      <c r="F1532" s="1">
        <v>0</v>
      </c>
      <c r="G1532" s="2">
        <f t="shared" si="34"/>
        <v>38.22148</v>
      </c>
      <c r="H1532" s="2">
        <f t="shared" si="35"/>
        <v>0.15999999999996817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663.61</v>
      </c>
      <c r="D1534" s="1">
        <v>0</v>
      </c>
      <c r="E1534" s="1">
        <v>0</v>
      </c>
      <c r="F1534" s="1">
        <v>0</v>
      </c>
      <c r="G1534" s="2">
        <f t="shared" si="34"/>
        <v>36.498550000000002</v>
      </c>
      <c r="H1534" s="2">
        <f t="shared" si="35"/>
        <v>0.38999999999998636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16447.8</v>
      </c>
      <c r="D1565" s="1">
        <v>0</v>
      </c>
      <c r="E1565" s="1">
        <v>0</v>
      </c>
      <c r="F1565" s="1">
        <v>0</v>
      </c>
      <c r="G1565" s="2">
        <f t="shared" si="34"/>
        <v>1414.5107999999998</v>
      </c>
      <c r="H1565" s="2">
        <f t="shared" si="35"/>
        <v>0.2000000000007276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16447.8</v>
      </c>
      <c r="D1566" s="1">
        <v>0</v>
      </c>
      <c r="E1566" s="1">
        <v>0</v>
      </c>
      <c r="F1566" s="1">
        <v>0</v>
      </c>
      <c r="G1566" s="2">
        <f t="shared" si="34"/>
        <v>1430.9585999999999</v>
      </c>
      <c r="H1566" s="2">
        <f t="shared" si="35"/>
        <v>0.2000000000007276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107334.05</v>
      </c>
      <c r="D1576" s="1">
        <v>0</v>
      </c>
      <c r="E1576" s="1">
        <v>0</v>
      </c>
      <c r="F1576" s="1">
        <v>0</v>
      </c>
      <c r="G1576" s="2">
        <f t="shared" si="34"/>
        <v>10411.40285</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107334.05</v>
      </c>
      <c r="D1578" s="1">
        <v>0</v>
      </c>
      <c r="E1578" s="1">
        <v>0</v>
      </c>
      <c r="F1578" s="1">
        <v>0</v>
      </c>
      <c r="G1578" s="2">
        <f t="shared" si="34"/>
        <v>10626.070950000001</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2006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5689485.9800000004</v>
      </c>
      <c r="I16" s="170">
        <f>'PR-RAS'!E6</f>
        <v>6366347.6699999999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5635673.2600000007</v>
      </c>
      <c r="I17" s="170">
        <f>'PR-RAS'!E151</f>
        <v>6591758.75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1205683.1000000003</v>
      </c>
      <c r="I18" s="170">
        <f>'PR-RAS'!E645</f>
        <v>1076189.8100000003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6888340.7600000007</v>
      </c>
      <c r="I20" s="173">
        <f>BILANCA!E7</f>
        <v>6793170.46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1904442.2400000002</v>
      </c>
      <c r="I21" s="175">
        <f>BILANCA!E68</f>
        <v>1783093.5999999999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136674.53999999998</v>
      </c>
      <c r="I22" s="175">
        <f>BILANCA!E176</f>
        <v>159669.72999999998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8656108.459999999</v>
      </c>
      <c r="I23" s="177">
        <f>BILANCA!E237</f>
        <v>8416594.3300000019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5783826.0199999996</v>
      </c>
      <c r="I27" s="175">
        <f>'RAS-funkcijski'!E114</f>
        <v>6768219.7699999996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5783826.0199999996</v>
      </c>
      <c r="I28" s="179">
        <f>'RAS-funkcijski'!E141</f>
        <v>6768219.7699999996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22910.58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113098.37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159669.72999999952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52335.679999999993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107334.05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0" zoomScaleNormal="100" workbookViewId="0">
      <selection activeCell="D721" sqref="D7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5689485.9800000004</v>
      </c>
      <c r="E6" s="51">
        <f>E7+E44+E50+E82+E106+E124+E133+E139</f>
        <v>6366347.6699999999</v>
      </c>
      <c r="F6" s="52">
        <f t="shared" ref="F6:F131" si="0">IF(D6&lt;&gt;0,IF(E6/D6&gt;=100,"&gt;&gt;100",E6/D6*100),"-")</f>
        <v>111.89671074644249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115815.43</v>
      </c>
      <c r="E50" s="51">
        <f>E51+E54+E59+E62+E65+E68+E71+E74+E77</f>
        <v>246015.05</v>
      </c>
      <c r="F50" s="52">
        <f t="shared" si="0"/>
        <v>212.41992539336078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37852.46</v>
      </c>
      <c r="E54" s="51">
        <f t="shared" si="11"/>
        <v>124567.75</v>
      </c>
      <c r="F54" s="52">
        <f t="shared" si="0"/>
        <v>329.08759430694863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37852.46</v>
      </c>
      <c r="E57" s="242">
        <v>124567.75</v>
      </c>
      <c r="F57" s="52">
        <f t="shared" si="0"/>
        <v>329.08759430694863</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77962.97</v>
      </c>
      <c r="E77" s="51">
        <f t="shared" si="18"/>
        <v>121447.29999999999</v>
      </c>
      <c r="F77" s="52">
        <f t="shared" si="0"/>
        <v>155.77562014376824</v>
      </c>
    </row>
    <row r="78" spans="1:6" ht="12.75" customHeight="1" x14ac:dyDescent="0.2">
      <c r="A78" s="53">
        <v>6391</v>
      </c>
      <c r="B78" s="85" t="s">
        <v>202</v>
      </c>
      <c r="C78" s="50" t="s">
        <v>203</v>
      </c>
      <c r="D78" s="242">
        <v>74321.08</v>
      </c>
      <c r="E78" s="242">
        <v>88476.93</v>
      </c>
      <c r="F78" s="52">
        <f t="shared" si="0"/>
        <v>119.04688414108082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3641.89</v>
      </c>
      <c r="E80" s="242">
        <v>32970.370000000003</v>
      </c>
      <c r="F80" s="52">
        <f t="shared" si="0"/>
        <v>905.30933114399409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22322.03</v>
      </c>
      <c r="E82" s="51">
        <f t="shared" si="19"/>
        <v>1718.6799999999998</v>
      </c>
      <c r="F82" s="52">
        <f t="shared" si="0"/>
        <v>7.6994789452392993</v>
      </c>
    </row>
    <row r="83" spans="1:6" ht="12.75" customHeight="1" x14ac:dyDescent="0.2">
      <c r="A83" s="53">
        <v>641</v>
      </c>
      <c r="B83" s="85" t="s">
        <v>212</v>
      </c>
      <c r="C83" s="50" t="s">
        <v>213</v>
      </c>
      <c r="D83" s="51">
        <f t="shared" ref="D83:E83" si="20">SUM(D84:D90)</f>
        <v>22322.03</v>
      </c>
      <c r="E83" s="51">
        <f t="shared" si="20"/>
        <v>1718.6799999999998</v>
      </c>
      <c r="F83" s="52">
        <f t="shared" si="0"/>
        <v>7.6994789452392993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5.23</v>
      </c>
      <c r="E85" s="242">
        <v>51.37</v>
      </c>
      <c r="F85" s="52">
        <f t="shared" si="0"/>
        <v>982.2179732313574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162.71</v>
      </c>
      <c r="E87" s="242">
        <v>1667.31</v>
      </c>
      <c r="F87" s="52">
        <f t="shared" si="0"/>
        <v>1024.7126789994468</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8494.26</v>
      </c>
      <c r="E89" s="242"/>
      <c r="F89" s="52">
        <f t="shared" si="0"/>
        <v>0</v>
      </c>
    </row>
    <row r="90" spans="1:6" ht="12.75" customHeight="1" x14ac:dyDescent="0.2">
      <c r="A90" s="53">
        <v>6419</v>
      </c>
      <c r="B90" s="85" t="s">
        <v>226</v>
      </c>
      <c r="C90" s="50" t="s">
        <v>227</v>
      </c>
      <c r="D90" s="242">
        <v>13659.83</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1551503.57</v>
      </c>
      <c r="E106" s="51">
        <f t="shared" si="23"/>
        <v>1584579.05</v>
      </c>
      <c r="F106" s="52">
        <f t="shared" si="0"/>
        <v>102.13183396026604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1551503.57</v>
      </c>
      <c r="E112" s="51">
        <f t="shared" si="25"/>
        <v>1584579.05</v>
      </c>
      <c r="F112" s="52">
        <f t="shared" si="0"/>
        <v>102.13183396026604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1551503.57</v>
      </c>
      <c r="E117" s="242">
        <v>1584579.05</v>
      </c>
      <c r="F117" s="52">
        <f t="shared" si="0"/>
        <v>102.13183396026604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325164.33999999997</v>
      </c>
      <c r="E124" s="51">
        <f t="shared" si="27"/>
        <v>357658.03</v>
      </c>
      <c r="F124" s="52">
        <f t="shared" si="0"/>
        <v>109.99300538306262</v>
      </c>
    </row>
    <row r="125" spans="1:6" ht="12.75" customHeight="1" x14ac:dyDescent="0.2">
      <c r="A125" s="53">
        <v>661</v>
      </c>
      <c r="B125" s="86" t="s">
        <v>296</v>
      </c>
      <c r="C125" s="50" t="s">
        <v>297</v>
      </c>
      <c r="D125" s="51">
        <f t="shared" ref="D125:E125" si="28">SUM(D126:D127)</f>
        <v>235595.02</v>
      </c>
      <c r="E125" s="51">
        <f t="shared" si="28"/>
        <v>336371.33</v>
      </c>
      <c r="F125" s="52">
        <f t="shared" si="0"/>
        <v>142.77522928965138</v>
      </c>
    </row>
    <row r="126" spans="1:6" ht="12.75" customHeight="1" x14ac:dyDescent="0.2">
      <c r="A126" s="53">
        <v>6614</v>
      </c>
      <c r="B126" s="86" t="s">
        <v>298</v>
      </c>
      <c r="C126" s="50" t="s">
        <v>299</v>
      </c>
      <c r="D126" s="242">
        <v>6769.12</v>
      </c>
      <c r="E126" s="242">
        <v>5855.71</v>
      </c>
      <c r="F126" s="52">
        <f t="shared" si="0"/>
        <v>86.506222374547946</v>
      </c>
    </row>
    <row r="127" spans="1:6" ht="12.75" customHeight="1" x14ac:dyDescent="0.2">
      <c r="A127" s="53">
        <v>6615</v>
      </c>
      <c r="B127" s="86" t="s">
        <v>300</v>
      </c>
      <c r="C127" s="50" t="s">
        <v>301</v>
      </c>
      <c r="D127" s="242">
        <v>228825.9</v>
      </c>
      <c r="E127" s="242">
        <v>330515.62</v>
      </c>
      <c r="F127" s="52">
        <f t="shared" si="0"/>
        <v>144.43977714061214</v>
      </c>
    </row>
    <row r="128" spans="1:6" ht="24" x14ac:dyDescent="0.2">
      <c r="A128" s="53">
        <v>663</v>
      </c>
      <c r="B128" s="231" t="s">
        <v>302</v>
      </c>
      <c r="C128" s="50" t="s">
        <v>303</v>
      </c>
      <c r="D128" s="51">
        <f t="shared" ref="D128:E128" si="29">SUM(D129:D132)</f>
        <v>89569.32</v>
      </c>
      <c r="E128" s="51">
        <f t="shared" si="29"/>
        <v>21286.7</v>
      </c>
      <c r="F128" s="52">
        <f t="shared" si="0"/>
        <v>23.765615279874851</v>
      </c>
    </row>
    <row r="129" spans="1:6" ht="12.75" customHeight="1" x14ac:dyDescent="0.2">
      <c r="A129" s="53">
        <v>6631</v>
      </c>
      <c r="B129" s="86" t="s">
        <v>304</v>
      </c>
      <c r="C129" s="50" t="s">
        <v>305</v>
      </c>
      <c r="D129" s="242">
        <v>89569.32</v>
      </c>
      <c r="E129" s="242">
        <v>21286.7</v>
      </c>
      <c r="F129" s="52">
        <f t="shared" si="0"/>
        <v>23.765615279874851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3674680.61</v>
      </c>
      <c r="E133" s="51">
        <f t="shared" si="30"/>
        <v>4176376.86</v>
      </c>
      <c r="F133" s="52">
        <f t="shared" ref="F133:F223" si="31">IF(D133&lt;&gt;0,IF(E133/D133&gt;=100,"&gt;&gt;100",E133/D133*100),"-")</f>
        <v>113.65278518722748</v>
      </c>
    </row>
    <row r="134" spans="1:6" ht="24" x14ac:dyDescent="0.2">
      <c r="A134" s="53">
        <v>671</v>
      </c>
      <c r="B134" s="232" t="s">
        <v>314</v>
      </c>
      <c r="C134" s="50" t="s">
        <v>315</v>
      </c>
      <c r="D134" s="51">
        <f t="shared" ref="D134:E134" si="32">SUM(D135:D137)</f>
        <v>3674680.61</v>
      </c>
      <c r="E134" s="51">
        <f t="shared" si="32"/>
        <v>4176376.86</v>
      </c>
      <c r="F134" s="52">
        <f t="shared" si="31"/>
        <v>113.65278518722748</v>
      </c>
    </row>
    <row r="135" spans="1:6" ht="12.75" customHeight="1" x14ac:dyDescent="0.2">
      <c r="A135" s="53">
        <v>6711</v>
      </c>
      <c r="B135" s="85" t="s">
        <v>316</v>
      </c>
      <c r="C135" s="50" t="s">
        <v>317</v>
      </c>
      <c r="D135" s="242">
        <v>3674680.61</v>
      </c>
      <c r="E135" s="242">
        <v>4176376.86</v>
      </c>
      <c r="F135" s="52">
        <f t="shared" si="31"/>
        <v>113.65278518722748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5635673.2600000007</v>
      </c>
      <c r="E151" s="51">
        <f t="shared" si="35"/>
        <v>6591758.75</v>
      </c>
      <c r="F151" s="52">
        <f t="shared" si="31"/>
        <v>116.96488504374362</v>
      </c>
    </row>
    <row r="152" spans="1:6" ht="12.75" customHeight="1" x14ac:dyDescent="0.2">
      <c r="A152" s="53">
        <v>31</v>
      </c>
      <c r="B152" s="85" t="s">
        <v>349</v>
      </c>
      <c r="C152" s="50" t="s">
        <v>350</v>
      </c>
      <c r="D152" s="51">
        <f t="shared" ref="D152:E152" si="36">D153+D158+D159</f>
        <v>4007674.39</v>
      </c>
      <c r="E152" s="51">
        <f t="shared" si="36"/>
        <v>4633538.53</v>
      </c>
      <c r="F152" s="52">
        <f t="shared" si="31"/>
        <v>115.61664145075419</v>
      </c>
    </row>
    <row r="153" spans="1:6" ht="12.75" customHeight="1" x14ac:dyDescent="0.2">
      <c r="A153" s="53">
        <v>311</v>
      </c>
      <c r="B153" s="85" t="s">
        <v>351</v>
      </c>
      <c r="C153" s="50" t="s">
        <v>352</v>
      </c>
      <c r="D153" s="51">
        <f t="shared" ref="D153:E153" si="37">SUM(D154:D157)</f>
        <v>3297832.04</v>
      </c>
      <c r="E153" s="51">
        <f t="shared" si="37"/>
        <v>3775803.66</v>
      </c>
      <c r="F153" s="52">
        <f t="shared" si="31"/>
        <v>114.49351010611201</v>
      </c>
    </row>
    <row r="154" spans="1:6" ht="12.75" customHeight="1" x14ac:dyDescent="0.2">
      <c r="A154" s="53">
        <v>3111</v>
      </c>
      <c r="B154" s="85" t="s">
        <v>353</v>
      </c>
      <c r="C154" s="50" t="s">
        <v>354</v>
      </c>
      <c r="D154" s="242">
        <v>3288148.58</v>
      </c>
      <c r="E154" s="242">
        <v>3775803.66</v>
      </c>
      <c r="F154" s="52">
        <f t="shared" si="31"/>
        <v>114.83068870324588</v>
      </c>
    </row>
    <row r="155" spans="1:6" ht="12.75" customHeight="1" x14ac:dyDescent="0.2">
      <c r="A155" s="53">
        <v>3112</v>
      </c>
      <c r="B155" s="85" t="s">
        <v>355</v>
      </c>
      <c r="C155" s="50" t="s">
        <v>356</v>
      </c>
      <c r="D155" s="242">
        <v>9683.4599999999991</v>
      </c>
      <c r="E155" s="242"/>
      <c r="F155" s="52">
        <f t="shared" si="31"/>
        <v>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173398.12</v>
      </c>
      <c r="E158" s="242">
        <v>240946.66</v>
      </c>
      <c r="F158" s="52">
        <f t="shared" si="31"/>
        <v>138.95575107734732</v>
      </c>
    </row>
    <row r="159" spans="1:6" ht="12.75" customHeight="1" x14ac:dyDescent="0.2">
      <c r="A159" s="53">
        <v>313</v>
      </c>
      <c r="B159" s="85" t="s">
        <v>363</v>
      </c>
      <c r="C159" s="50" t="s">
        <v>364</v>
      </c>
      <c r="D159" s="51">
        <f t="shared" ref="D159:E159" si="38">SUM(D160:D162)</f>
        <v>536444.23</v>
      </c>
      <c r="E159" s="51">
        <f t="shared" si="38"/>
        <v>616788.21</v>
      </c>
      <c r="F159" s="52">
        <f t="shared" si="31"/>
        <v>114.97713564744652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536444.23</v>
      </c>
      <c r="E161" s="242">
        <v>616788.21</v>
      </c>
      <c r="F161" s="52">
        <f t="shared" si="31"/>
        <v>114.97713564744652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1605269.8800000001</v>
      </c>
      <c r="E163" s="51">
        <f t="shared" si="39"/>
        <v>1794037.56</v>
      </c>
      <c r="F163" s="52">
        <f t="shared" si="31"/>
        <v>111.75924885602413</v>
      </c>
    </row>
    <row r="164" spans="1:6" ht="12.75" customHeight="1" x14ac:dyDescent="0.2">
      <c r="A164" s="53">
        <v>321</v>
      </c>
      <c r="B164" s="85" t="s">
        <v>372</v>
      </c>
      <c r="C164" s="50" t="s">
        <v>373</v>
      </c>
      <c r="D164" s="51">
        <f t="shared" ref="D164:E164" si="40">SUM(D165:D168)</f>
        <v>247077.47000000003</v>
      </c>
      <c r="E164" s="51">
        <f t="shared" si="40"/>
        <v>258519.69999999998</v>
      </c>
      <c r="F164" s="52">
        <f t="shared" si="31"/>
        <v>104.6310292881014</v>
      </c>
    </row>
    <row r="165" spans="1:6" ht="12.75" customHeight="1" x14ac:dyDescent="0.2">
      <c r="A165" s="53">
        <v>3211</v>
      </c>
      <c r="B165" s="85" t="s">
        <v>374</v>
      </c>
      <c r="C165" s="50" t="s">
        <v>375</v>
      </c>
      <c r="D165" s="242">
        <v>166296.32000000001</v>
      </c>
      <c r="E165" s="242">
        <v>174668.51</v>
      </c>
      <c r="F165" s="52">
        <f t="shared" si="31"/>
        <v>105.03450106412457</v>
      </c>
    </row>
    <row r="166" spans="1:6" ht="12.75" customHeight="1" x14ac:dyDescent="0.2">
      <c r="A166" s="53">
        <v>3212</v>
      </c>
      <c r="B166" s="85" t="s">
        <v>376</v>
      </c>
      <c r="C166" s="50" t="s">
        <v>377</v>
      </c>
      <c r="D166" s="242">
        <v>52266.7</v>
      </c>
      <c r="E166" s="242">
        <v>59656.09</v>
      </c>
      <c r="F166" s="52">
        <f t="shared" si="31"/>
        <v>114.13785450391931</v>
      </c>
    </row>
    <row r="167" spans="1:6" ht="12.75" customHeight="1" x14ac:dyDescent="0.2">
      <c r="A167" s="53">
        <v>3213</v>
      </c>
      <c r="B167" s="85" t="s">
        <v>378</v>
      </c>
      <c r="C167" s="50" t="s">
        <v>379</v>
      </c>
      <c r="D167" s="242">
        <v>27287.38</v>
      </c>
      <c r="E167" s="242">
        <v>23780.639999999999</v>
      </c>
      <c r="F167" s="52">
        <f t="shared" si="31"/>
        <v>87.148857823653273</v>
      </c>
    </row>
    <row r="168" spans="1:6" ht="12.75" customHeight="1" x14ac:dyDescent="0.2">
      <c r="A168" s="53">
        <v>3214</v>
      </c>
      <c r="B168" s="85" t="s">
        <v>380</v>
      </c>
      <c r="C168" s="50" t="s">
        <v>381</v>
      </c>
      <c r="D168" s="242">
        <v>1227.07</v>
      </c>
      <c r="E168" s="242">
        <v>414.46</v>
      </c>
      <c r="F168" s="52">
        <f t="shared" si="31"/>
        <v>33.776394174741462</v>
      </c>
    </row>
    <row r="169" spans="1:6" ht="12.75" customHeight="1" x14ac:dyDescent="0.2">
      <c r="A169" s="53">
        <v>322</v>
      </c>
      <c r="B169" s="85" t="s">
        <v>382</v>
      </c>
      <c r="C169" s="50" t="s">
        <v>383</v>
      </c>
      <c r="D169" s="51">
        <f t="shared" ref="D169:E169" si="41">SUM(D170:D176)</f>
        <v>313645.87</v>
      </c>
      <c r="E169" s="51">
        <f t="shared" si="41"/>
        <v>268675.86</v>
      </c>
      <c r="F169" s="52">
        <f t="shared" si="31"/>
        <v>85.662170523718345</v>
      </c>
    </row>
    <row r="170" spans="1:6" ht="12.75" customHeight="1" x14ac:dyDescent="0.2">
      <c r="A170" s="53">
        <v>3221</v>
      </c>
      <c r="B170" s="85" t="s">
        <v>384</v>
      </c>
      <c r="C170" s="50" t="s">
        <v>385</v>
      </c>
      <c r="D170" s="242">
        <v>52888.35</v>
      </c>
      <c r="E170" s="242">
        <v>65598.86</v>
      </c>
      <c r="F170" s="52">
        <f t="shared" si="31"/>
        <v>124.03272176197595</v>
      </c>
    </row>
    <row r="171" spans="1:6" ht="12.75" customHeight="1" x14ac:dyDescent="0.2">
      <c r="A171" s="53">
        <v>3222</v>
      </c>
      <c r="B171" s="85" t="s">
        <v>386</v>
      </c>
      <c r="C171" s="50" t="s">
        <v>387</v>
      </c>
      <c r="D171" s="242">
        <v>18822.939999999999</v>
      </c>
      <c r="E171" s="242">
        <v>3268.39</v>
      </c>
      <c r="F171" s="52">
        <f t="shared" si="31"/>
        <v>17.363865581041008</v>
      </c>
    </row>
    <row r="172" spans="1:6" ht="12.75" customHeight="1" x14ac:dyDescent="0.2">
      <c r="A172" s="53">
        <v>3223</v>
      </c>
      <c r="B172" s="85" t="s">
        <v>388</v>
      </c>
      <c r="C172" s="50" t="s">
        <v>389</v>
      </c>
      <c r="D172" s="242">
        <v>197722.26</v>
      </c>
      <c r="E172" s="242">
        <v>156350.74</v>
      </c>
      <c r="F172" s="52">
        <f t="shared" si="31"/>
        <v>79.075942182736526</v>
      </c>
    </row>
    <row r="173" spans="1:6" ht="12.75" customHeight="1" x14ac:dyDescent="0.2">
      <c r="A173" s="53">
        <v>3224</v>
      </c>
      <c r="B173" s="85" t="s">
        <v>390</v>
      </c>
      <c r="C173" s="50" t="s">
        <v>391</v>
      </c>
      <c r="D173" s="242">
        <v>17054.439999999999</v>
      </c>
      <c r="E173" s="242">
        <v>17024.689999999999</v>
      </c>
      <c r="F173" s="52">
        <f t="shared" si="31"/>
        <v>99.825558622857159</v>
      </c>
    </row>
    <row r="174" spans="1:6" ht="12.75" customHeight="1" x14ac:dyDescent="0.2">
      <c r="A174" s="53">
        <v>3225</v>
      </c>
      <c r="B174" s="85" t="s">
        <v>392</v>
      </c>
      <c r="C174" s="50" t="s">
        <v>393</v>
      </c>
      <c r="D174" s="242">
        <v>11846.51</v>
      </c>
      <c r="E174" s="242">
        <v>4059.77</v>
      </c>
      <c r="F174" s="52">
        <f t="shared" si="31"/>
        <v>34.269755396315034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15311.37</v>
      </c>
      <c r="E176" s="242">
        <v>22373.41</v>
      </c>
      <c r="F176" s="52">
        <f t="shared" si="31"/>
        <v>146.12284857592755</v>
      </c>
    </row>
    <row r="177" spans="1:6" ht="12.75" customHeight="1" x14ac:dyDescent="0.2">
      <c r="A177" s="53">
        <v>323</v>
      </c>
      <c r="B177" s="85" t="s">
        <v>398</v>
      </c>
      <c r="C177" s="50" t="s">
        <v>399</v>
      </c>
      <c r="D177" s="51">
        <f t="shared" ref="D177:E177" si="42">SUM(D178:D186)</f>
        <v>878539.22</v>
      </c>
      <c r="E177" s="51">
        <f t="shared" si="42"/>
        <v>1040848.96</v>
      </c>
      <c r="F177" s="52">
        <f t="shared" si="31"/>
        <v>118.47495664450814</v>
      </c>
    </row>
    <row r="178" spans="1:6" ht="12.75" customHeight="1" x14ac:dyDescent="0.2">
      <c r="A178" s="53">
        <v>3231</v>
      </c>
      <c r="B178" s="85" t="s">
        <v>400</v>
      </c>
      <c r="C178" s="50" t="s">
        <v>401</v>
      </c>
      <c r="D178" s="242">
        <v>34875.15</v>
      </c>
      <c r="E178" s="242">
        <v>59601.94</v>
      </c>
      <c r="F178" s="52">
        <f t="shared" si="31"/>
        <v>170.90088501411464</v>
      </c>
    </row>
    <row r="179" spans="1:6" ht="12.75" customHeight="1" x14ac:dyDescent="0.2">
      <c r="A179" s="53">
        <v>3232</v>
      </c>
      <c r="B179" s="85" t="s">
        <v>402</v>
      </c>
      <c r="C179" s="50" t="s">
        <v>403</v>
      </c>
      <c r="D179" s="242">
        <v>63358.86</v>
      </c>
      <c r="E179" s="242">
        <v>112790.28</v>
      </c>
      <c r="F179" s="52">
        <f t="shared" si="31"/>
        <v>178.01816509956146</v>
      </c>
    </row>
    <row r="180" spans="1:6" ht="12.75" customHeight="1" x14ac:dyDescent="0.2">
      <c r="A180" s="53">
        <v>3233</v>
      </c>
      <c r="B180" s="85" t="s">
        <v>404</v>
      </c>
      <c r="C180" s="50" t="s">
        <v>405</v>
      </c>
      <c r="D180" s="242">
        <v>51884.51</v>
      </c>
      <c r="E180" s="242">
        <v>75806.850000000006</v>
      </c>
      <c r="F180" s="52">
        <f t="shared" si="31"/>
        <v>146.10690165523391</v>
      </c>
    </row>
    <row r="181" spans="1:6" ht="12.75" customHeight="1" x14ac:dyDescent="0.2">
      <c r="A181" s="53">
        <v>3234</v>
      </c>
      <c r="B181" s="85" t="s">
        <v>406</v>
      </c>
      <c r="C181" s="50" t="s">
        <v>407</v>
      </c>
      <c r="D181" s="242">
        <v>36737.519999999997</v>
      </c>
      <c r="E181" s="242">
        <v>36342.980000000003</v>
      </c>
      <c r="F181" s="52">
        <f t="shared" si="31"/>
        <v>98.926057066454149</v>
      </c>
    </row>
    <row r="182" spans="1:6" ht="12.75" customHeight="1" x14ac:dyDescent="0.2">
      <c r="A182" s="53">
        <v>3235</v>
      </c>
      <c r="B182" s="85" t="s">
        <v>408</v>
      </c>
      <c r="C182" s="50" t="s">
        <v>409</v>
      </c>
      <c r="D182" s="242">
        <v>98730.81</v>
      </c>
      <c r="E182" s="242">
        <v>107674.92</v>
      </c>
      <c r="F182" s="52">
        <f t="shared" si="31"/>
        <v>109.05908702663334</v>
      </c>
    </row>
    <row r="183" spans="1:6" ht="12.75" customHeight="1" x14ac:dyDescent="0.2">
      <c r="A183" s="53">
        <v>3236</v>
      </c>
      <c r="B183" s="85" t="s">
        <v>410</v>
      </c>
      <c r="C183" s="50" t="s">
        <v>411</v>
      </c>
      <c r="D183" s="242">
        <v>7875.99</v>
      </c>
      <c r="E183" s="242"/>
      <c r="F183" s="52">
        <f t="shared" si="31"/>
        <v>0</v>
      </c>
    </row>
    <row r="184" spans="1:6" ht="12.75" customHeight="1" x14ac:dyDescent="0.2">
      <c r="A184" s="53">
        <v>3237</v>
      </c>
      <c r="B184" s="85" t="s">
        <v>412</v>
      </c>
      <c r="C184" s="50" t="s">
        <v>413</v>
      </c>
      <c r="D184" s="242">
        <v>441482.57</v>
      </c>
      <c r="E184" s="242">
        <v>502539.38</v>
      </c>
      <c r="F184" s="52">
        <f t="shared" si="31"/>
        <v>113.82994803169693</v>
      </c>
    </row>
    <row r="185" spans="1:6" ht="12.75" customHeight="1" x14ac:dyDescent="0.2">
      <c r="A185" s="53">
        <v>3238</v>
      </c>
      <c r="B185" s="85" t="s">
        <v>414</v>
      </c>
      <c r="C185" s="50" t="s">
        <v>415</v>
      </c>
      <c r="D185" s="242">
        <v>58852.28</v>
      </c>
      <c r="E185" s="242">
        <v>47145.14</v>
      </c>
      <c r="F185" s="52">
        <f t="shared" si="31"/>
        <v>80.107584616942631</v>
      </c>
    </row>
    <row r="186" spans="1:6" ht="12.75" customHeight="1" x14ac:dyDescent="0.2">
      <c r="A186" s="53">
        <v>3239</v>
      </c>
      <c r="B186" s="85" t="s">
        <v>416</v>
      </c>
      <c r="C186" s="50" t="s">
        <v>417</v>
      </c>
      <c r="D186" s="242">
        <v>84741.53</v>
      </c>
      <c r="E186" s="242">
        <v>98947.47</v>
      </c>
      <c r="F186" s="52">
        <f t="shared" si="31"/>
        <v>116.76384648707665</v>
      </c>
    </row>
    <row r="187" spans="1:6" ht="12.75" customHeight="1" x14ac:dyDescent="0.2">
      <c r="A187" s="53">
        <v>324</v>
      </c>
      <c r="B187" s="85" t="s">
        <v>418</v>
      </c>
      <c r="C187" s="50" t="s">
        <v>419</v>
      </c>
      <c r="D187" s="242">
        <v>36684.32</v>
      </c>
      <c r="E187" s="242">
        <v>92173.47</v>
      </c>
      <c r="F187" s="52">
        <f t="shared" si="31"/>
        <v>251.26122005260015</v>
      </c>
    </row>
    <row r="188" spans="1:6" ht="12.75" customHeight="1" x14ac:dyDescent="0.2">
      <c r="A188" s="53">
        <v>329</v>
      </c>
      <c r="B188" s="85" t="s">
        <v>420</v>
      </c>
      <c r="C188" s="50" t="s">
        <v>421</v>
      </c>
      <c r="D188" s="51">
        <f t="shared" ref="D188:E188" si="43">SUM(D189:D195)</f>
        <v>129323</v>
      </c>
      <c r="E188" s="51">
        <f t="shared" si="43"/>
        <v>133819.57</v>
      </c>
      <c r="F188" s="52">
        <f t="shared" si="31"/>
        <v>103.47700718356363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64264.56</v>
      </c>
      <c r="E190" s="242">
        <v>66201.61</v>
      </c>
      <c r="F190" s="52">
        <f t="shared" si="31"/>
        <v>103.01418075530277</v>
      </c>
    </row>
    <row r="191" spans="1:6" ht="12.75" customHeight="1" x14ac:dyDescent="0.2">
      <c r="A191" s="53">
        <v>3293</v>
      </c>
      <c r="B191" s="85" t="s">
        <v>426</v>
      </c>
      <c r="C191" s="50" t="s">
        <v>427</v>
      </c>
      <c r="D191" s="242">
        <v>44697.85</v>
      </c>
      <c r="E191" s="242">
        <v>47529.3</v>
      </c>
      <c r="F191" s="52">
        <f t="shared" si="31"/>
        <v>106.33464473123428</v>
      </c>
    </row>
    <row r="192" spans="1:6" ht="12.75" customHeight="1" x14ac:dyDescent="0.2">
      <c r="A192" s="53">
        <v>3294</v>
      </c>
      <c r="B192" s="85" t="s">
        <v>428</v>
      </c>
      <c r="C192" s="50" t="s">
        <v>429</v>
      </c>
      <c r="D192" s="242">
        <v>3122.31</v>
      </c>
      <c r="E192" s="242">
        <v>1850.29</v>
      </c>
      <c r="F192" s="52">
        <f t="shared" si="31"/>
        <v>59.260291258715505</v>
      </c>
    </row>
    <row r="193" spans="1:6" ht="12.75" customHeight="1" x14ac:dyDescent="0.2">
      <c r="A193" s="53">
        <v>3295</v>
      </c>
      <c r="B193" s="85" t="s">
        <v>430</v>
      </c>
      <c r="C193" s="50" t="s">
        <v>431</v>
      </c>
      <c r="D193" s="242">
        <v>7179.59</v>
      </c>
      <c r="E193" s="242">
        <v>5086.6099999999997</v>
      </c>
      <c r="F193" s="52">
        <f t="shared" si="31"/>
        <v>70.848196066906326</v>
      </c>
    </row>
    <row r="194" spans="1:6" ht="12.75" customHeight="1" x14ac:dyDescent="0.2">
      <c r="A194" s="53" t="s">
        <v>432</v>
      </c>
      <c r="B194" s="85" t="s">
        <v>433</v>
      </c>
      <c r="C194" s="50" t="s">
        <v>432</v>
      </c>
      <c r="D194" s="242">
        <v>0</v>
      </c>
      <c r="E194" s="242">
        <v>1556.51</v>
      </c>
      <c r="F194" s="52" t="str">
        <f t="shared" si="31"/>
        <v>-</v>
      </c>
    </row>
    <row r="195" spans="1:6" ht="12.75" customHeight="1" x14ac:dyDescent="0.2">
      <c r="A195" s="53">
        <v>3299</v>
      </c>
      <c r="B195" s="85" t="s">
        <v>434</v>
      </c>
      <c r="C195" s="50" t="s">
        <v>435</v>
      </c>
      <c r="D195" s="242">
        <v>10058.69</v>
      </c>
      <c r="E195" s="242">
        <v>11595.25</v>
      </c>
      <c r="F195" s="52">
        <f t="shared" si="31"/>
        <v>115.27594547600135</v>
      </c>
    </row>
    <row r="196" spans="1:6" ht="12.75" customHeight="1" x14ac:dyDescent="0.2">
      <c r="A196" s="53">
        <v>34</v>
      </c>
      <c r="B196" s="232" t="s">
        <v>436</v>
      </c>
      <c r="C196" s="50" t="s">
        <v>437</v>
      </c>
      <c r="D196" s="51">
        <f t="shared" ref="D196:E196" si="44">D197+D202+D210</f>
        <v>5292.7099999999991</v>
      </c>
      <c r="E196" s="51">
        <f t="shared" si="44"/>
        <v>19478.950000000004</v>
      </c>
      <c r="F196" s="52">
        <f t="shared" si="31"/>
        <v>368.03357826142008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5292.7099999999991</v>
      </c>
      <c r="E210" s="51">
        <f t="shared" si="47"/>
        <v>19478.950000000004</v>
      </c>
      <c r="F210" s="52">
        <f t="shared" si="31"/>
        <v>368.03357826142008</v>
      </c>
    </row>
    <row r="211" spans="1:6" ht="12.75" customHeight="1" x14ac:dyDescent="0.2">
      <c r="A211" s="53">
        <v>3431</v>
      </c>
      <c r="B211" s="232" t="s">
        <v>466</v>
      </c>
      <c r="C211" s="50" t="s">
        <v>467</v>
      </c>
      <c r="D211" s="242">
        <v>2789.47</v>
      </c>
      <c r="E211" s="242">
        <v>3037.86</v>
      </c>
      <c r="F211" s="52">
        <f t="shared" si="31"/>
        <v>108.90455893054953</v>
      </c>
    </row>
    <row r="212" spans="1:6" ht="12.75" customHeight="1" x14ac:dyDescent="0.2">
      <c r="A212" s="53">
        <v>3432</v>
      </c>
      <c r="B212" s="85" t="s">
        <v>468</v>
      </c>
      <c r="C212" s="50" t="s">
        <v>469</v>
      </c>
      <c r="D212" s="242">
        <v>327.2</v>
      </c>
      <c r="E212" s="242">
        <v>3503.84</v>
      </c>
      <c r="F212" s="52">
        <f t="shared" si="31"/>
        <v>1070.8557457212714</v>
      </c>
    </row>
    <row r="213" spans="1:6" ht="12.75" customHeight="1" x14ac:dyDescent="0.2">
      <c r="A213" s="53">
        <v>3433</v>
      </c>
      <c r="B213" s="85" t="s">
        <v>470</v>
      </c>
      <c r="C213" s="50" t="s">
        <v>471</v>
      </c>
      <c r="D213" s="242">
        <v>862.08</v>
      </c>
      <c r="E213" s="242">
        <v>3244.13</v>
      </c>
      <c r="F213" s="52">
        <f t="shared" si="31"/>
        <v>376.31426317743131</v>
      </c>
    </row>
    <row r="214" spans="1:6" ht="12.75" customHeight="1" x14ac:dyDescent="0.2">
      <c r="A214" s="53">
        <v>3434</v>
      </c>
      <c r="B214" s="85" t="s">
        <v>472</v>
      </c>
      <c r="C214" s="50" t="s">
        <v>473</v>
      </c>
      <c r="D214" s="242">
        <v>1313.96</v>
      </c>
      <c r="E214" s="242">
        <v>9693.1200000000008</v>
      </c>
      <c r="F214" s="52">
        <f t="shared" si="31"/>
        <v>737.702822003714</v>
      </c>
    </row>
    <row r="215" spans="1:6" ht="12.75" customHeight="1" x14ac:dyDescent="0.2">
      <c r="A215" s="53">
        <v>35</v>
      </c>
      <c r="B215" s="85" t="s">
        <v>474</v>
      </c>
      <c r="C215" s="50" t="s">
        <v>475</v>
      </c>
      <c r="D215" s="51">
        <f t="shared" ref="D215:E215" si="48">D216+D219+D223</f>
        <v>3401.15</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3401.15</v>
      </c>
      <c r="E223" s="242"/>
      <c r="F223" s="52">
        <f t="shared" si="31"/>
        <v>0</v>
      </c>
    </row>
    <row r="224" spans="1:6" ht="24" x14ac:dyDescent="0.2">
      <c r="A224" s="53">
        <v>36</v>
      </c>
      <c r="B224" s="85" t="s">
        <v>492</v>
      </c>
      <c r="C224" s="50" t="s">
        <v>493</v>
      </c>
      <c r="D224" s="51">
        <f t="shared" ref="D224:E224" si="51">D225+D228+D231+D236+D240+D244+D247</f>
        <v>11447.050000000001</v>
      </c>
      <c r="E224" s="51">
        <f t="shared" si="51"/>
        <v>142712.86000000002</v>
      </c>
      <c r="F224" s="52">
        <f t="shared" ref="F224:F235" si="52">IF(D224&lt;&gt;0,IF(E224/D224&gt;=100,"&gt;&gt;100",E224/D224*100),"-")</f>
        <v>1246.7217317998961</v>
      </c>
    </row>
    <row r="225" spans="1:6" ht="12.75" customHeight="1" x14ac:dyDescent="0.2">
      <c r="A225" s="53">
        <v>361</v>
      </c>
      <c r="B225" s="85" t="s">
        <v>494</v>
      </c>
      <c r="C225" s="50" t="s">
        <v>495</v>
      </c>
      <c r="D225" s="51">
        <f t="shared" ref="D225:E225" si="53">SUM(D226:D227)</f>
        <v>7351.28</v>
      </c>
      <c r="E225" s="51">
        <f t="shared" si="53"/>
        <v>0</v>
      </c>
      <c r="F225" s="52">
        <f t="shared" si="52"/>
        <v>0</v>
      </c>
    </row>
    <row r="226" spans="1:6" ht="12.75" customHeight="1" x14ac:dyDescent="0.2">
      <c r="A226" s="53">
        <v>3611</v>
      </c>
      <c r="B226" s="85" t="s">
        <v>496</v>
      </c>
      <c r="C226" s="50" t="s">
        <v>497</v>
      </c>
      <c r="D226" s="242">
        <v>7351.28</v>
      </c>
      <c r="E226" s="242"/>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3950.83</v>
      </c>
      <c r="E228" s="51">
        <f t="shared" si="54"/>
        <v>142382.95000000001</v>
      </c>
      <c r="F228" s="52">
        <f t="shared" si="52"/>
        <v>3603.87437576408</v>
      </c>
    </row>
    <row r="229" spans="1:6" ht="12.75" customHeight="1" x14ac:dyDescent="0.2">
      <c r="A229" s="53">
        <v>3621</v>
      </c>
      <c r="B229" s="85" t="s">
        <v>502</v>
      </c>
      <c r="C229" s="50" t="s">
        <v>503</v>
      </c>
      <c r="D229" s="242">
        <v>3950.83</v>
      </c>
      <c r="E229" s="242">
        <v>142382.95000000001</v>
      </c>
      <c r="F229" s="52">
        <f t="shared" si="52"/>
        <v>3603.87437576408</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144.94</v>
      </c>
      <c r="E247" s="51">
        <f t="shared" si="62"/>
        <v>329.91</v>
      </c>
      <c r="F247" s="52">
        <f t="shared" si="61"/>
        <v>227.61832482406516</v>
      </c>
    </row>
    <row r="248" spans="1:6" ht="12.75" customHeight="1" x14ac:dyDescent="0.2">
      <c r="A248" s="53" t="s">
        <v>540</v>
      </c>
      <c r="B248" s="85" t="s">
        <v>202</v>
      </c>
      <c r="C248" s="50" t="s">
        <v>540</v>
      </c>
      <c r="D248" s="242">
        <v>144.94</v>
      </c>
      <c r="E248" s="242">
        <v>329.91</v>
      </c>
      <c r="F248" s="52">
        <f t="shared" si="61"/>
        <v>227.61832482406516</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2588.08</v>
      </c>
      <c r="E252" s="51">
        <f t="shared" si="63"/>
        <v>1990.85</v>
      </c>
      <c r="F252" s="52">
        <f t="shared" ref="F252:F258" si="64">IF(D252&lt;&gt;0,IF(E252/D252&gt;=100,"&gt;&gt;100",E252/D252*100),"-")</f>
        <v>76.923819974653014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2588.08</v>
      </c>
      <c r="E259" s="51">
        <f t="shared" si="66"/>
        <v>1990.85</v>
      </c>
      <c r="F259" s="52">
        <f t="shared" ref="F259:F262" si="67">IF(D259&lt;&gt;0,IF(E259/D259&gt;=100,"&gt;&gt;100",E259/D259*100),"-")</f>
        <v>76.923819974653014</v>
      </c>
    </row>
    <row r="260" spans="1:6" ht="12.75" customHeight="1" x14ac:dyDescent="0.2">
      <c r="A260" s="53">
        <v>3721</v>
      </c>
      <c r="B260" s="85" t="s">
        <v>560</v>
      </c>
      <c r="C260" s="50" t="s">
        <v>561</v>
      </c>
      <c r="D260" s="242">
        <v>2588.08</v>
      </c>
      <c r="E260" s="242">
        <v>1990.85</v>
      </c>
      <c r="F260" s="52">
        <f t="shared" si="67"/>
        <v>76.923819974653014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5635673.2600000007</v>
      </c>
      <c r="E289" s="51">
        <f t="shared" si="79"/>
        <v>6591758.75</v>
      </c>
      <c r="F289" s="52">
        <f t="shared" si="76"/>
        <v>116.96488504374362</v>
      </c>
    </row>
    <row r="290" spans="1:6" ht="12.75" customHeight="1" x14ac:dyDescent="0.2">
      <c r="A290" s="53" t="s">
        <v>609</v>
      </c>
      <c r="B290" s="85" t="s">
        <v>620</v>
      </c>
      <c r="C290" s="50" t="s">
        <v>621</v>
      </c>
      <c r="D290" s="51">
        <f>IF(D6&gt;=D289,D6-D289,0)</f>
        <v>53812.719999999739</v>
      </c>
      <c r="E290" s="51">
        <f>IF(E6&gt;=E289,E6-E289,0)</f>
        <v>0</v>
      </c>
      <c r="F290" s="52">
        <f t="shared" si="76"/>
        <v>0</v>
      </c>
    </row>
    <row r="291" spans="1:6" ht="12.75" customHeight="1" x14ac:dyDescent="0.2">
      <c r="A291" s="53" t="s">
        <v>609</v>
      </c>
      <c r="B291" s="85" t="s">
        <v>622</v>
      </c>
      <c r="C291" s="50" t="s">
        <v>623</v>
      </c>
      <c r="D291" s="51">
        <f>IF(D289&gt;=D6,D289-D6,0)</f>
        <v>0</v>
      </c>
      <c r="E291" s="51">
        <f>IF(E289&gt;=E6,E289-E6,0)</f>
        <v>225411.08000000007</v>
      </c>
      <c r="F291" s="52" t="str">
        <f t="shared" si="76"/>
        <v>-</v>
      </c>
    </row>
    <row r="292" spans="1:6" ht="12.75" customHeight="1" x14ac:dyDescent="0.2">
      <c r="A292" s="53">
        <v>92211</v>
      </c>
      <c r="B292" s="85" t="s">
        <v>624</v>
      </c>
      <c r="C292" s="50" t="s">
        <v>625</v>
      </c>
      <c r="D292" s="242">
        <v>1298202.2</v>
      </c>
      <c r="E292" s="242">
        <v>1200061.9099999999</v>
      </c>
      <c r="F292" s="52">
        <f t="shared" si="76"/>
        <v>92.440292429022222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561978.71</v>
      </c>
      <c r="E294" s="242">
        <v>577822.85</v>
      </c>
      <c r="F294" s="52">
        <f t="shared" si="76"/>
        <v>102.81934879703896</v>
      </c>
    </row>
    <row r="295" spans="1:6" ht="24" x14ac:dyDescent="0.2">
      <c r="A295" s="53">
        <v>9661</v>
      </c>
      <c r="B295" s="85" t="s">
        <v>630</v>
      </c>
      <c r="C295" s="50" t="s">
        <v>631</v>
      </c>
      <c r="D295" s="242">
        <v>52172.05</v>
      </c>
      <c r="E295" s="242">
        <v>34458.660000000003</v>
      </c>
      <c r="F295" s="52">
        <f t="shared" si="76"/>
        <v>66.048123468408861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1820.94</v>
      </c>
      <c r="E298" s="51">
        <f t="shared" si="80"/>
        <v>278000</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278000</v>
      </c>
      <c r="F299" s="52" t="str">
        <f t="shared" si="81"/>
        <v>-</v>
      </c>
    </row>
    <row r="300" spans="1:6" ht="24" x14ac:dyDescent="0.2">
      <c r="A300" s="53">
        <v>711</v>
      </c>
      <c r="B300" s="85" t="s">
        <v>639</v>
      </c>
      <c r="C300" s="50" t="s">
        <v>640</v>
      </c>
      <c r="D300" s="51">
        <f t="shared" ref="D300:E300" si="83">SUM(D301:D303)</f>
        <v>0</v>
      </c>
      <c r="E300" s="51">
        <f t="shared" si="83"/>
        <v>278000</v>
      </c>
      <c r="F300" s="52" t="str">
        <f t="shared" si="81"/>
        <v>-</v>
      </c>
    </row>
    <row r="301" spans="1:6" ht="12.75" customHeight="1" x14ac:dyDescent="0.2">
      <c r="A301" s="53">
        <v>7111</v>
      </c>
      <c r="B301" s="85" t="s">
        <v>641</v>
      </c>
      <c r="C301" s="50" t="s">
        <v>642</v>
      </c>
      <c r="D301" s="242">
        <v>0</v>
      </c>
      <c r="E301" s="242">
        <v>278000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1820.94</v>
      </c>
      <c r="E311" s="51">
        <f t="shared" si="85"/>
        <v>0</v>
      </c>
      <c r="F311" s="52">
        <f t="shared" si="81"/>
        <v>0</v>
      </c>
    </row>
    <row r="312" spans="1:6" ht="12.75" customHeight="1" x14ac:dyDescent="0.2">
      <c r="A312" s="53">
        <v>721</v>
      </c>
      <c r="B312" s="85" t="s">
        <v>663</v>
      </c>
      <c r="C312" s="50" t="s">
        <v>664</v>
      </c>
      <c r="D312" s="51">
        <f t="shared" ref="D312:E312" si="86">SUM(D313:D316)</f>
        <v>1820.94</v>
      </c>
      <c r="E312" s="51">
        <f t="shared" si="86"/>
        <v>0</v>
      </c>
      <c r="F312" s="52">
        <f t="shared" si="81"/>
        <v>0</v>
      </c>
    </row>
    <row r="313" spans="1:6" ht="12.75" customHeight="1" x14ac:dyDescent="0.2">
      <c r="A313" s="53">
        <v>7211</v>
      </c>
      <c r="B313" s="85" t="s">
        <v>665</v>
      </c>
      <c r="C313" s="50" t="s">
        <v>666</v>
      </c>
      <c r="D313" s="242">
        <v>1820.94</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148152.76</v>
      </c>
      <c r="E350" s="51">
        <f t="shared" si="95"/>
        <v>176461.02</v>
      </c>
      <c r="F350" s="52">
        <f t="shared" si="81"/>
        <v>119.10748068412629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148152.76</v>
      </c>
      <c r="E363" s="51">
        <f t="shared" si="99"/>
        <v>176461.02</v>
      </c>
      <c r="F363" s="52">
        <f t="shared" si="81"/>
        <v>119.10748068412629</v>
      </c>
    </row>
    <row r="364" spans="1:6" ht="12.75" customHeight="1" x14ac:dyDescent="0.2">
      <c r="A364" s="53">
        <v>421</v>
      </c>
      <c r="B364" s="85" t="s">
        <v>759</v>
      </c>
      <c r="C364" s="50" t="s">
        <v>760</v>
      </c>
      <c r="D364" s="51">
        <f t="shared" ref="D364:E364" si="100">SUM(D365:D368)</f>
        <v>3318.08</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3318.08</v>
      </c>
      <c r="E368" s="242"/>
      <c r="F368" s="52">
        <f t="shared" si="81"/>
        <v>0</v>
      </c>
    </row>
    <row r="369" spans="1:6" ht="12.75" customHeight="1" x14ac:dyDescent="0.2">
      <c r="A369" s="53">
        <v>422</v>
      </c>
      <c r="B369" s="85" t="s">
        <v>765</v>
      </c>
      <c r="C369" s="50" t="s">
        <v>766</v>
      </c>
      <c r="D369" s="51">
        <f t="shared" ref="D369:E369" si="101">SUM(D370:D377)</f>
        <v>137898.05000000002</v>
      </c>
      <c r="E369" s="51">
        <f t="shared" si="101"/>
        <v>173645.16999999998</v>
      </c>
      <c r="F369" s="52">
        <f t="shared" si="81"/>
        <v>125.92286112820301</v>
      </c>
    </row>
    <row r="370" spans="1:6" ht="12.75" customHeight="1" x14ac:dyDescent="0.2">
      <c r="A370" s="53">
        <v>4221</v>
      </c>
      <c r="B370" s="85" t="s">
        <v>675</v>
      </c>
      <c r="C370" s="50" t="s">
        <v>767</v>
      </c>
      <c r="D370" s="242">
        <v>53129.9</v>
      </c>
      <c r="E370" s="242">
        <v>51102.05</v>
      </c>
      <c r="F370" s="52">
        <f t="shared" si="81"/>
        <v>96.183222629818616</v>
      </c>
    </row>
    <row r="371" spans="1:6" ht="12.75" customHeight="1" x14ac:dyDescent="0.2">
      <c r="A371" s="53">
        <v>4222</v>
      </c>
      <c r="B371" s="85" t="s">
        <v>768</v>
      </c>
      <c r="C371" s="50" t="s">
        <v>769</v>
      </c>
      <c r="D371" s="242">
        <v>8480.56</v>
      </c>
      <c r="E371" s="242">
        <v>10106.799999999999</v>
      </c>
      <c r="F371" s="52">
        <f t="shared" si="81"/>
        <v>119.17609214485836</v>
      </c>
    </row>
    <row r="372" spans="1:6" ht="12.75" customHeight="1" x14ac:dyDescent="0.2">
      <c r="A372" s="53">
        <v>4223</v>
      </c>
      <c r="B372" s="85" t="s">
        <v>679</v>
      </c>
      <c r="C372" s="50" t="s">
        <v>770</v>
      </c>
      <c r="D372" s="242">
        <v>7214.42</v>
      </c>
      <c r="E372" s="242">
        <v>11335.17</v>
      </c>
      <c r="F372" s="52">
        <f t="shared" si="81"/>
        <v>157.11824373962148</v>
      </c>
    </row>
    <row r="373" spans="1:6" ht="12.75" customHeight="1" x14ac:dyDescent="0.2">
      <c r="A373" s="53">
        <v>4224</v>
      </c>
      <c r="B373" s="85" t="s">
        <v>681</v>
      </c>
      <c r="C373" s="50" t="s">
        <v>771</v>
      </c>
      <c r="D373" s="242">
        <v>1243.1199999999999</v>
      </c>
      <c r="E373" s="242">
        <v>29776.58</v>
      </c>
      <c r="F373" s="52">
        <f t="shared" si="81"/>
        <v>2395.3101872707384</v>
      </c>
    </row>
    <row r="374" spans="1:6" ht="12.75" customHeight="1" x14ac:dyDescent="0.2">
      <c r="A374" s="53">
        <v>4225</v>
      </c>
      <c r="B374" s="85" t="s">
        <v>683</v>
      </c>
      <c r="C374" s="50" t="s">
        <v>772</v>
      </c>
      <c r="D374" s="242">
        <v>33605.39</v>
      </c>
      <c r="E374" s="242">
        <v>64273.99</v>
      </c>
      <c r="F374" s="52">
        <f t="shared" si="81"/>
        <v>191.26095545982355</v>
      </c>
    </row>
    <row r="375" spans="1:6" ht="12.75" customHeight="1" x14ac:dyDescent="0.2">
      <c r="A375" s="53">
        <v>4226</v>
      </c>
      <c r="B375" s="85" t="s">
        <v>685</v>
      </c>
      <c r="C375" s="50" t="s">
        <v>773</v>
      </c>
      <c r="D375" s="242">
        <v>33506.400000000001</v>
      </c>
      <c r="E375" s="242"/>
      <c r="F375" s="52">
        <f t="shared" si="81"/>
        <v>0</v>
      </c>
    </row>
    <row r="376" spans="1:6" ht="12.75" customHeight="1" x14ac:dyDescent="0.2">
      <c r="A376" s="53">
        <v>4227</v>
      </c>
      <c r="B376" s="232" t="s">
        <v>687</v>
      </c>
      <c r="C376" s="50" t="s">
        <v>774</v>
      </c>
      <c r="D376" s="242">
        <v>718.26</v>
      </c>
      <c r="E376" s="242">
        <v>7050.58</v>
      </c>
      <c r="F376" s="52">
        <f t="shared" si="81"/>
        <v>981.61946927296526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3318.07</v>
      </c>
      <c r="E378" s="51">
        <f t="shared" si="102"/>
        <v>0</v>
      </c>
      <c r="F378" s="52">
        <f t="shared" si="81"/>
        <v>0</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3318.07</v>
      </c>
      <c r="E381" s="242"/>
      <c r="F381" s="52">
        <f t="shared" si="81"/>
        <v>0</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3618.56</v>
      </c>
      <c r="E383" s="51">
        <f t="shared" si="103"/>
        <v>2815.85</v>
      </c>
      <c r="F383" s="52">
        <f t="shared" si="81"/>
        <v>77.81686637778563</v>
      </c>
    </row>
    <row r="384" spans="1:6" ht="12.75" customHeight="1" x14ac:dyDescent="0.2">
      <c r="A384" s="53">
        <v>4241</v>
      </c>
      <c r="B384" s="85" t="s">
        <v>784</v>
      </c>
      <c r="C384" s="50" t="s">
        <v>785</v>
      </c>
      <c r="D384" s="242">
        <v>3618.56</v>
      </c>
      <c r="E384" s="242">
        <v>2815.85</v>
      </c>
      <c r="F384" s="52">
        <f t="shared" si="81"/>
        <v>77.81686637778563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101538.98000000001</v>
      </c>
      <c r="F407" s="52" t="str">
        <f t="shared" si="81"/>
        <v>-</v>
      </c>
    </row>
    <row r="408" spans="1:6" ht="12.75" customHeight="1" x14ac:dyDescent="0.2">
      <c r="A408" s="53" t="s">
        <v>609</v>
      </c>
      <c r="B408" s="85" t="s">
        <v>822</v>
      </c>
      <c r="C408" s="50" t="s">
        <v>823</v>
      </c>
      <c r="D408" s="51">
        <f t="shared" ref="D408:E408" si="111">IF(D350&gt;=D298,D350-D298,0)</f>
        <v>146331.82</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5691306.9200000009</v>
      </c>
      <c r="E412" s="51">
        <f>E6+E298</f>
        <v>6644347.6699999999</v>
      </c>
      <c r="F412" s="52">
        <f t="shared" si="81"/>
        <v>116.74555182836632</v>
      </c>
    </row>
    <row r="413" spans="1:6" ht="12.75" customHeight="1" x14ac:dyDescent="0.2">
      <c r="A413" s="53" t="s">
        <v>609</v>
      </c>
      <c r="B413" s="85" t="s">
        <v>832</v>
      </c>
      <c r="C413" s="50" t="s">
        <v>833</v>
      </c>
      <c r="D413" s="51">
        <f t="shared" ref="D413:E413" si="112">D289+D350</f>
        <v>5783826.0200000005</v>
      </c>
      <c r="E413" s="51">
        <f t="shared" si="112"/>
        <v>6768219.7699999996</v>
      </c>
      <c r="F413" s="52">
        <f t="shared" si="81"/>
        <v>117.01976765200138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92519.099999999627</v>
      </c>
      <c r="E415" s="51">
        <f t="shared" si="114"/>
        <v>123872.09999999963</v>
      </c>
      <c r="F415" s="52">
        <f t="shared" si="81"/>
        <v>133.88813769264956</v>
      </c>
    </row>
    <row r="416" spans="1:6" ht="12.75" customHeight="1" x14ac:dyDescent="0.2">
      <c r="A416" s="60" t="s">
        <v>838</v>
      </c>
      <c r="B416" s="232" t="s">
        <v>839</v>
      </c>
      <c r="C416" s="61" t="s">
        <v>840</v>
      </c>
      <c r="D416" s="51">
        <f t="shared" ref="D416:E416" si="115">IF(D292-D293+D409-D410&gt;=0,D292-D293+D409-D410,0)</f>
        <v>1298202.2</v>
      </c>
      <c r="E416" s="51">
        <f t="shared" si="115"/>
        <v>1200061.9099999999</v>
      </c>
      <c r="F416" s="52">
        <f t="shared" si="81"/>
        <v>92.440292429022222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561978.71</v>
      </c>
      <c r="E418" s="62">
        <f t="shared" si="117"/>
        <v>577822.85</v>
      </c>
      <c r="F418" s="57">
        <f t="shared" si="81"/>
        <v>102.81934879703896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5691306.9200000009</v>
      </c>
      <c r="E639" s="51">
        <f t="shared" si="180"/>
        <v>6644347.6699999999</v>
      </c>
      <c r="F639" s="52">
        <f t="shared" si="119"/>
        <v>116.74555182836632</v>
      </c>
    </row>
    <row r="640" spans="1:6" ht="12.75" customHeight="1" x14ac:dyDescent="0.2">
      <c r="A640" s="53" t="s">
        <v>609</v>
      </c>
      <c r="B640" s="85" t="s">
        <v>1278</v>
      </c>
      <c r="C640" s="50" t="s">
        <v>1279</v>
      </c>
      <c r="D640" s="51">
        <f t="shared" ref="D640:E640" si="181">D413+D528</f>
        <v>5783826.0200000005</v>
      </c>
      <c r="E640" s="51">
        <f t="shared" si="181"/>
        <v>6768219.7699999996</v>
      </c>
      <c r="F640" s="52">
        <f t="shared" si="119"/>
        <v>117.01976765200138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92519.099999999627</v>
      </c>
      <c r="E642" s="51">
        <f t="shared" si="183"/>
        <v>123872.09999999963</v>
      </c>
      <c r="F642" s="52">
        <f t="shared" si="119"/>
        <v>133.88813769264956</v>
      </c>
    </row>
    <row r="643" spans="1:6" ht="24" x14ac:dyDescent="0.2">
      <c r="A643" s="60" t="s">
        <v>1284</v>
      </c>
      <c r="B643" s="85" t="s">
        <v>1285</v>
      </c>
      <c r="C643" s="61" t="s">
        <v>1284</v>
      </c>
      <c r="D643" s="51">
        <f t="shared" ref="D643:E643" si="184">IF(D416-D417+D637-D638&gt;=0,D416-D417+D637-D638,0)</f>
        <v>1298202.2</v>
      </c>
      <c r="E643" s="51">
        <f t="shared" si="184"/>
        <v>1200061.9099999999</v>
      </c>
      <c r="F643" s="52">
        <f t="shared" si="119"/>
        <v>92.440292429022222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1205683.1000000003</v>
      </c>
      <c r="E645" s="51">
        <f t="shared" si="186"/>
        <v>1076189.8100000003</v>
      </c>
      <c r="F645" s="52">
        <f t="shared" si="119"/>
        <v>89.259757393961976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32726.39</v>
      </c>
      <c r="E647" s="243">
        <v>32726.39</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1346211.22</v>
      </c>
      <c r="E649" s="242">
        <v>1250404.6100000001</v>
      </c>
      <c r="F649" s="52">
        <f t="shared" ref="F649:F724" si="188">IF(D649&lt;&gt;0,IF(E649/D649&gt;=100,"&gt;&gt;100",E649/D649*100),"-")</f>
        <v>92.883240863198282</v>
      </c>
    </row>
    <row r="650" spans="1:6" ht="12.75" customHeight="1" x14ac:dyDescent="0.2">
      <c r="A650" s="53" t="s">
        <v>1297</v>
      </c>
      <c r="B650" s="85" t="s">
        <v>1298</v>
      </c>
      <c r="C650" s="50" t="s">
        <v>1297</v>
      </c>
      <c r="D650" s="242">
        <v>2368885.9</v>
      </c>
      <c r="E650" s="242">
        <v>2863936.13</v>
      </c>
      <c r="F650" s="52">
        <f t="shared" si="188"/>
        <v>120.89801919121558</v>
      </c>
    </row>
    <row r="651" spans="1:6" ht="12.75" customHeight="1" x14ac:dyDescent="0.2">
      <c r="A651" s="53" t="s">
        <v>1299</v>
      </c>
      <c r="B651" s="85" t="s">
        <v>1300</v>
      </c>
      <c r="C651" s="50" t="s">
        <v>1299</v>
      </c>
      <c r="D651" s="242">
        <v>2464692.5099999998</v>
      </c>
      <c r="E651" s="242">
        <v>2968609.85</v>
      </c>
      <c r="F651" s="52">
        <f t="shared" si="188"/>
        <v>120.44544453133427</v>
      </c>
    </row>
    <row r="652" spans="1:6" ht="24" x14ac:dyDescent="0.2">
      <c r="A652" s="53">
        <v>11</v>
      </c>
      <c r="B652" s="85" t="s">
        <v>1301</v>
      </c>
      <c r="C652" s="50" t="s">
        <v>1302</v>
      </c>
      <c r="D652" s="51">
        <f t="shared" ref="D652:E652" si="189">+D649+D650-D651</f>
        <v>1250404.6100000003</v>
      </c>
      <c r="E652" s="51">
        <f t="shared" si="189"/>
        <v>1145730.8900000001</v>
      </c>
      <c r="F652" s="52">
        <f t="shared" si="188"/>
        <v>91.628812053084147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126</v>
      </c>
      <c r="E654" s="262">
        <v>126</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126</v>
      </c>
      <c r="E656" s="262">
        <v>126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1546842.19</v>
      </c>
      <c r="E710" s="242">
        <v>1584579.05</v>
      </c>
      <c r="F710" s="52">
        <f t="shared" si="188"/>
        <v>102.43960633114099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11114</v>
      </c>
      <c r="F716" s="52" t="str">
        <f t="shared" si="188"/>
        <v>-</v>
      </c>
    </row>
    <row r="717" spans="1:6" ht="12.75" customHeight="1" x14ac:dyDescent="0.2">
      <c r="A717" s="53">
        <v>31215</v>
      </c>
      <c r="B717" s="85" t="s">
        <v>1414</v>
      </c>
      <c r="C717" s="50" t="s">
        <v>1415</v>
      </c>
      <c r="D717" s="242">
        <v>4009.19</v>
      </c>
      <c r="E717" s="242">
        <f>2857.01+531.37</f>
        <v>3388.38</v>
      </c>
      <c r="F717" s="52">
        <f t="shared" si="188"/>
        <v>84.515326038426721</v>
      </c>
    </row>
    <row r="718" spans="1:6" ht="12.75" customHeight="1" x14ac:dyDescent="0.2">
      <c r="A718" s="53">
        <v>32121</v>
      </c>
      <c r="B718" s="85" t="s">
        <v>1416</v>
      </c>
      <c r="C718" s="50" t="s">
        <v>1417</v>
      </c>
      <c r="D718" s="242">
        <v>52266.7</v>
      </c>
      <c r="E718" s="242">
        <v>59656.09</v>
      </c>
      <c r="F718" s="52">
        <f t="shared" si="188"/>
        <v>114.13785450391931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7875.99</v>
      </c>
      <c r="E720" s="242"/>
      <c r="F720" s="52">
        <f t="shared" si="188"/>
        <v>0</v>
      </c>
    </row>
    <row r="721" spans="1:6" ht="12.75" customHeight="1" x14ac:dyDescent="0.2">
      <c r="A721" s="53" t="s">
        <v>1422</v>
      </c>
      <c r="B721" s="85" t="s">
        <v>1423</v>
      </c>
      <c r="C721" s="50" t="s">
        <v>1422</v>
      </c>
      <c r="D721" s="242">
        <v>10530.15</v>
      </c>
      <c r="E721" s="242">
        <v>7704.53</v>
      </c>
      <c r="F721" s="52">
        <f t="shared" si="188"/>
        <v>73.166384144575332</v>
      </c>
    </row>
    <row r="722" spans="1:6" ht="12.75" customHeight="1" x14ac:dyDescent="0.2">
      <c r="A722" s="53" t="s">
        <v>1424</v>
      </c>
      <c r="B722" s="85" t="s">
        <v>1425</v>
      </c>
      <c r="C722" s="50" t="s">
        <v>1424</v>
      </c>
      <c r="D722" s="242">
        <v>232315.97</v>
      </c>
      <c r="E722" s="242">
        <v>192527.61</v>
      </c>
      <c r="F722" s="52">
        <f t="shared" si="188"/>
        <v>82.873170535800867</v>
      </c>
    </row>
    <row r="723" spans="1:6" ht="12.75" customHeight="1" x14ac:dyDescent="0.2">
      <c r="A723" s="53" t="s">
        <v>1426</v>
      </c>
      <c r="B723" s="85" t="s">
        <v>1427</v>
      </c>
      <c r="C723" s="50" t="s">
        <v>1426</v>
      </c>
      <c r="D723" s="242">
        <v>78866.25</v>
      </c>
      <c r="E723" s="242">
        <v>90939.64</v>
      </c>
      <c r="F723" s="52">
        <f t="shared" si="188"/>
        <v>115.30869034599718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29345.77</v>
      </c>
      <c r="E726" s="242">
        <v>26828.02</v>
      </c>
      <c r="F726" s="52">
        <f t="shared" si="190"/>
        <v>91.420398919503569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2588.08</v>
      </c>
      <c r="E819" s="242">
        <v>1990.85</v>
      </c>
      <c r="F819" s="52">
        <f t="shared" si="190"/>
        <v>76.923819974653014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L255" sqref="L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8792783</v>
      </c>
      <c r="E6" s="229">
        <f t="shared" si="0"/>
        <v>8576264.0600000005</v>
      </c>
      <c r="F6" s="230">
        <f t="shared" ref="F6:F260" si="1">IF(D6&gt;0,IF(E6/D6&gt;=100,"&gt;&gt;100",E6/D6*100),"-")</f>
        <v>97.537538001335875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6888340.7600000007</v>
      </c>
      <c r="E7" s="104">
        <f t="shared" si="2"/>
        <v>6793170.46</v>
      </c>
      <c r="F7" s="93">
        <f t="shared" si="1"/>
        <v>98.61838571412369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3091349.26</v>
      </c>
      <c r="E8" s="104">
        <f>E9+E10-E11</f>
        <v>3068438.68</v>
      </c>
      <c r="F8" s="93">
        <f t="shared" si="1"/>
        <v>99.258880893969277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3091349.26</v>
      </c>
      <c r="E9" s="247">
        <v>3068438.68</v>
      </c>
      <c r="F9" s="93">
        <f t="shared" si="1"/>
        <v>99.258880893969277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8772.82</v>
      </c>
      <c r="E10" s="247">
        <v>8772.82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8772.82</v>
      </c>
      <c r="E11" s="247">
        <v>8772.82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3449673.48</v>
      </c>
      <c r="E12" s="104">
        <f t="shared" si="3"/>
        <v>3382456.4199999995</v>
      </c>
      <c r="F12" s="93">
        <f t="shared" si="1"/>
        <v>98.051495006999886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2960104.49</v>
      </c>
      <c r="E13" s="104">
        <f t="shared" si="4"/>
        <v>2868950.25</v>
      </c>
      <c r="F13" s="93">
        <f t="shared" si="1"/>
        <v>96.920573570698508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6733476.46</v>
      </c>
      <c r="E15" s="247">
        <v>6733476.46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99642.59</v>
      </c>
      <c r="E16" s="247">
        <v>99642.59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122069.24</v>
      </c>
      <c r="E17" s="247">
        <v>122069.24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3995083.8</v>
      </c>
      <c r="E18" s="247">
        <v>4086238.04</v>
      </c>
      <c r="F18" s="93">
        <f t="shared" si="1"/>
        <v>102.28166027456045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342438.93999999994</v>
      </c>
      <c r="E19" s="104">
        <f t="shared" si="5"/>
        <v>389420.34999999963</v>
      </c>
      <c r="F19" s="93">
        <f t="shared" si="1"/>
        <v>113.71964590241976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f>850455.57+0.01</f>
        <v>850455.58</v>
      </c>
      <c r="E20" s="247">
        <f>901557.62-0.27</f>
        <v>901557.35</v>
      </c>
      <c r="F20" s="93">
        <f t="shared" si="1"/>
        <v>106.00875239127716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79621.02</v>
      </c>
      <c r="E21" s="247">
        <v>89727.82</v>
      </c>
      <c r="F21" s="93">
        <f t="shared" si="1"/>
        <v>112.69363291251481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157827.60999999999</v>
      </c>
      <c r="E22" s="247">
        <v>169162.78</v>
      </c>
      <c r="F22" s="93">
        <f t="shared" si="1"/>
        <v>107.18199432912911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505616.12</v>
      </c>
      <c r="E23" s="247">
        <v>535392.69999999995</v>
      </c>
      <c r="F23" s="93">
        <f t="shared" si="1"/>
        <v>105.88916745771475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521910.78</v>
      </c>
      <c r="E24" s="247">
        <v>586184.77</v>
      </c>
      <c r="F24" s="93">
        <f t="shared" si="1"/>
        <v>112.31512980053793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457301.19</v>
      </c>
      <c r="E25" s="247">
        <v>457301.19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134427.60999999999</v>
      </c>
      <c r="E26" s="247">
        <v>141478.19</v>
      </c>
      <c r="F26" s="93">
        <f t="shared" si="1"/>
        <v>105.24488979607686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2364720.9700000002</v>
      </c>
      <c r="E28" s="247">
        <v>2491384.4500000002</v>
      </c>
      <c r="F28" s="93">
        <f t="shared" si="1"/>
        <v>105.35638164531522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34755.21</v>
      </c>
      <c r="E29" s="104">
        <f t="shared" si="6"/>
        <v>23464.04</v>
      </c>
      <c r="F29" s="93">
        <f t="shared" si="1"/>
        <v>67.512295278894882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56456.03</v>
      </c>
      <c r="E32" s="247">
        <v>56456.03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21700.82</v>
      </c>
      <c r="E34" s="247">
        <v>32991.99</v>
      </c>
      <c r="F34" s="93">
        <f t="shared" si="1"/>
        <v>152.03107532342096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112374.84</v>
      </c>
      <c r="E35" s="104">
        <f t="shared" si="7"/>
        <v>100621.78</v>
      </c>
      <c r="F35" s="93">
        <f t="shared" si="1"/>
        <v>89.541199791697153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109768.79</v>
      </c>
      <c r="E36" s="247">
        <f>98015.73</f>
        <v>98015.73</v>
      </c>
      <c r="F36" s="93">
        <f t="shared" si="1"/>
        <v>89.292894637902094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2606.0500000000002</v>
      </c>
      <c r="E37" s="247">
        <v>2606.0500000000002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65640.09</v>
      </c>
      <c r="E47" s="247">
        <v>65640.09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65640.09</v>
      </c>
      <c r="E50" s="247">
        <v>65640.09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190681.52</v>
      </c>
      <c r="E54" s="247">
        <v>194741.29</v>
      </c>
      <c r="F54" s="93">
        <f t="shared" si="1"/>
        <v>102.12908413987891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190681.52</v>
      </c>
      <c r="E55" s="247">
        <v>194741.29</v>
      </c>
      <c r="F55" s="93">
        <f t="shared" si="1"/>
        <v>102.12908413987891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180082.86</v>
      </c>
      <c r="E56" s="104">
        <f t="shared" si="11"/>
        <v>180082.86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4857.6499999999996</v>
      </c>
      <c r="E57" s="247">
        <v>4857.6499999999996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146506.91</v>
      </c>
      <c r="E61" s="247">
        <v>146506.91</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28718.3</v>
      </c>
      <c r="E62" s="247">
        <v>28718.3</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167235.16</v>
      </c>
      <c r="E63" s="104">
        <f t="shared" si="12"/>
        <v>162192.5</v>
      </c>
      <c r="F63" s="93">
        <f t="shared" si="1"/>
        <v>96.984689104850915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167235.16</v>
      </c>
      <c r="E65" s="247">
        <v>162192.5</v>
      </c>
      <c r="F65" s="93">
        <f t="shared" si="1"/>
        <v>96.984689104850915</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1904442.2400000002</v>
      </c>
      <c r="E68" s="104">
        <f t="shared" si="13"/>
        <v>1783093.5999999999</v>
      </c>
      <c r="F68" s="93">
        <f t="shared" si="1"/>
        <v>93.62812704679348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1250404.6100000001</v>
      </c>
      <c r="E69" s="104">
        <f t="shared" si="14"/>
        <v>1145730.8899999999</v>
      </c>
      <c r="F69" s="93">
        <f t="shared" si="1"/>
        <v>91.628812053084147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1250404.6100000001</v>
      </c>
      <c r="E70" s="104">
        <f t="shared" si="15"/>
        <v>1145631.24</v>
      </c>
      <c r="F70" s="93">
        <f t="shared" si="1"/>
        <v>91.6208426326899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1250404.6100000001</v>
      </c>
      <c r="E72" s="247">
        <v>1145631.24</v>
      </c>
      <c r="F72" s="93">
        <f t="shared" si="1"/>
        <v>91.6208426326899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99.65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30602.23</v>
      </c>
      <c r="E78" s="104">
        <f>E79+SUM(E82:E84)-E85+E86</f>
        <v>30825.78</v>
      </c>
      <c r="F78" s="93">
        <f t="shared" si="1"/>
        <v>100.73050231960219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1087.9100000000001</v>
      </c>
      <c r="E82" s="247">
        <v>1087.9100000000001</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5782.45</v>
      </c>
      <c r="E83" s="247">
        <v>6969.59</v>
      </c>
      <c r="F83" s="93">
        <f t="shared" si="1"/>
        <v>120.53005214052868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1293.81</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23731.87</v>
      </c>
      <c r="E86" s="247">
        <v>21474.47</v>
      </c>
      <c r="F86" s="93">
        <f t="shared" si="1"/>
        <v>90.487896655425814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2654.46</v>
      </c>
      <c r="E141" s="247">
        <v>2654.46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562977.19000000006</v>
      </c>
      <c r="E146" s="104">
        <f t="shared" si="26"/>
        <v>546078.71999999997</v>
      </c>
      <c r="F146" s="93">
        <f t="shared" si="1"/>
        <v>96.998373948329927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413.17</v>
      </c>
      <c r="E147" s="247">
        <v>413.17</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487829.4</v>
      </c>
      <c r="E159" s="247">
        <v>477505.81</v>
      </c>
      <c r="F159" s="93">
        <f t="shared" si="1"/>
        <v>97.883770432860345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120870.79</v>
      </c>
      <c r="E160" s="247">
        <v>103333.32</v>
      </c>
      <c r="F160" s="93">
        <f t="shared" si="1"/>
        <v>85.490729397896729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18992.73</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46136.17</v>
      </c>
      <c r="E163" s="247">
        <v>54166.31</v>
      </c>
      <c r="F163" s="93">
        <f t="shared" si="1"/>
        <v>117.40530260747694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25077.360000000001</v>
      </c>
      <c r="E164" s="104">
        <f t="shared" si="28"/>
        <v>25077.360000000001</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25077.360000000001</v>
      </c>
      <c r="E165" s="247">
        <v>25077.360000000001</v>
      </c>
      <c r="F165" s="93">
        <f t="shared" si="1"/>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32726.39</v>
      </c>
      <c r="E170" s="104">
        <f t="shared" si="29"/>
        <v>32726.39</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32726.39</v>
      </c>
      <c r="E171" s="247">
        <v>32726.39</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8792782.9999999981</v>
      </c>
      <c r="E175" s="104">
        <f t="shared" si="30"/>
        <v>8576264.0600000024</v>
      </c>
      <c r="F175" s="93">
        <f t="shared" si="1"/>
        <v>97.537538001335918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136674.53999999998</v>
      </c>
      <c r="E176" s="104">
        <f t="shared" si="31"/>
        <v>159669.72999999998</v>
      </c>
      <c r="F176" s="93">
        <f t="shared" si="1"/>
        <v>116.82477950904391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113098.37</v>
      </c>
      <c r="E177" s="104">
        <f t="shared" si="32"/>
        <v>143221.93</v>
      </c>
      <c r="F177" s="93">
        <f t="shared" si="1"/>
        <v>126.63483125353619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30383.25</v>
      </c>
      <c r="E179" s="247">
        <f>52955.46+227.8</f>
        <v>53183.26</v>
      </c>
      <c r="F179" s="93">
        <f t="shared" si="1"/>
        <v>175.04137970756915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32726.39</v>
      </c>
      <c r="E180" s="104">
        <f t="shared" si="33"/>
        <v>32726.39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32726.39</v>
      </c>
      <c r="E183" s="247">
        <v>32726.39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49988.73</v>
      </c>
      <c r="E188" s="247">
        <f>57540.08-227.8</f>
        <v>57312.28</v>
      </c>
      <c r="F188" s="93">
        <f t="shared" si="1"/>
        <v>114.650402200656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16447.8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23576.17</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23576.17</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8656108.459999999</v>
      </c>
      <c r="E237" s="104">
        <f t="shared" si="41"/>
        <v>8416594.3300000019</v>
      </c>
      <c r="F237" s="93">
        <f t="shared" si="1"/>
        <v>97.233004518060341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6864961.3300000001</v>
      </c>
      <c r="E238" s="104">
        <f t="shared" si="42"/>
        <v>6772015.5500000007</v>
      </c>
      <c r="F238" s="93">
        <f t="shared" si="1"/>
        <v>98.646084434681015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6864961.3300000001</v>
      </c>
      <c r="E239" s="104">
        <f t="shared" si="43"/>
        <v>6772015.5500000007</v>
      </c>
      <c r="F239" s="93">
        <f t="shared" si="1"/>
        <v>98.646084434681015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6600418.4500000002</v>
      </c>
      <c r="E240" s="247">
        <v>6600419.0700000003</v>
      </c>
      <c r="F240" s="93">
        <f t="shared" si="1"/>
        <v>100.00000939334383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264542.88</v>
      </c>
      <c r="E241" s="247">
        <v>171596.48</v>
      </c>
      <c r="F241" s="93">
        <f t="shared" si="1"/>
        <v>64.865280063481578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1205683.0999999999</v>
      </c>
      <c r="E245" s="104">
        <f t="shared" si="45"/>
        <v>1076189.81</v>
      </c>
      <c r="F245" s="93">
        <f t="shared" si="1"/>
        <v>89.259757393961991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1352014.93</v>
      </c>
      <c r="E246" s="104">
        <f t="shared" si="46"/>
        <v>1076189.81</v>
      </c>
      <c r="F246" s="93">
        <f t="shared" si="1"/>
        <v>79.598959014454081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1352014.93</v>
      </c>
      <c r="E247" s="247">
        <v>974650.83</v>
      </c>
      <c r="F247" s="93">
        <f t="shared" si="1"/>
        <v>72.088762363001422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101538.98</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146331.82999999999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146331.82999999999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1592.04</v>
      </c>
      <c r="E254" s="247">
        <v>1592.04</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561978.71</v>
      </c>
      <c r="E255" s="247">
        <v>544903.65</v>
      </c>
      <c r="F255" s="93">
        <f t="shared" si="1"/>
        <v>96.961617994389869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25077.360000000001</v>
      </c>
      <c r="E256" s="247">
        <v>25077.360000000001</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1911031.55</v>
      </c>
      <c r="E259" s="104">
        <f t="shared" si="49"/>
        <v>2265635.15</v>
      </c>
      <c r="F259" s="93">
        <f t="shared" si="1"/>
        <v>118.5556120201155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1911031.55</v>
      </c>
      <c r="E260" s="248">
        <v>2265635.15</v>
      </c>
      <c r="F260" s="97">
        <f t="shared" si="1"/>
        <v>118.5556120201155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f>155275.05</f>
        <v>155275.04999999999</v>
      </c>
      <c r="E264" s="247">
        <f>110976.79+66.36+3583.53+36762.31</f>
        <v>151388.99</v>
      </c>
      <c r="F264" s="93">
        <f t="shared" si="50"/>
        <v>97.497305587729642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453838.31</v>
      </c>
      <c r="E265" s="247">
        <f>362879.13+5000+61571.01+26834.57+413.17-7841.84</f>
        <v>448856.04</v>
      </c>
      <c r="F265" s="93">
        <f t="shared" si="50"/>
        <v>98.902192721456245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25077.360000000001</v>
      </c>
      <c r="E266" s="247">
        <v>25077.360000000001</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16423.39</v>
      </c>
      <c r="E268" s="247">
        <v>16790.580000000002</v>
      </c>
      <c r="F268" s="93">
        <f>IF(D268&gt;0,IF(E268/D268&gt;=100,"&gt;&gt;100",E268/D268*100),"-")</f>
        <v>102.23577470911913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7308.48</v>
      </c>
      <c r="E269" s="247">
        <v>4549.05</v>
      </c>
      <c r="F269" s="93">
        <f>IF(D269&gt;0,IF(E269/D269&gt;=100,"&gt;&gt;100",E269/D269*100),"-")</f>
        <v>62.243448706160521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134.84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663.61</v>
      </c>
      <c r="E287" s="247">
        <v>35887.879999999997</v>
      </c>
      <c r="F287" s="93">
        <f t="shared" si="50"/>
        <v>5407.9775771914219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112434.76</v>
      </c>
      <c r="E288" s="247">
        <f>17067.58+32726.39+3414.75+54125.33</f>
        <v>107334.05</v>
      </c>
      <c r="F288" s="93">
        <f t="shared" si="50"/>
        <v>95.463404733553929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16447.8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25736.41</v>
      </c>
      <c r="E295" s="247">
        <v>25626.9</v>
      </c>
      <c r="F295" s="93">
        <f t="shared" si="50"/>
        <v>99.574493878516861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858.43</v>
      </c>
      <c r="E297" s="247">
        <v>6480.04</v>
      </c>
      <c r="F297" s="93">
        <f t="shared" si="50"/>
        <v>754.87110189532063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227.8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5000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16423.39</v>
      </c>
      <c r="E302" s="247">
        <v>16790.580000000002</v>
      </c>
      <c r="F302" s="93">
        <f t="shared" si="50"/>
        <v>102.23577470911913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D124" sqref="D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5783826.0199999996</v>
      </c>
      <c r="E114" s="81">
        <f t="shared" si="22"/>
        <v>6768219.7699999996</v>
      </c>
      <c r="F114" s="63">
        <f t="shared" si="1"/>
        <v>117.01976765200139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5783826.0199999996</v>
      </c>
      <c r="E122" s="81">
        <f t="shared" si="25"/>
        <v>6768219.7699999996</v>
      </c>
      <c r="F122" s="63">
        <f t="shared" si="1"/>
        <v>117.01976765200139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5783826.0199999996</v>
      </c>
      <c r="E123" s="249">
        <v>6768219.7699999996</v>
      </c>
      <c r="F123" s="63">
        <f t="shared" si="1"/>
        <v>117.01976765200139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5783826.0199999996</v>
      </c>
      <c r="E141" s="106">
        <f t="shared" si="28"/>
        <v>6768219.7699999996</v>
      </c>
      <c r="F141" s="82">
        <f t="shared" si="1"/>
        <v>117.01976765200139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22910.58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22910.58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22910.58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22910.58</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0" workbookViewId="0">
      <selection activeCell="L78" sqref="L7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113098.37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6532014.5999999996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2942.39</f>
        <v>2942.39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6357826.79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4620002.3099999996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1630724.57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3191.18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106851.12-2942.39</f>
        <v>103908.73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171245.42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6485443.2400000002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2575.1999999999998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6328070.4199999999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4620002.3099999996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1608152.36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3191.18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96724.57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154797.62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159669.72999999952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52335.679999999993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35887.879999999997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35887.879999999997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f>34365.59+137.52</f>
        <v>34503.109999999993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721.16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663.61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16447.8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16447.8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107334.05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17067.58+32726.39+57540.08</f>
        <v>107334.05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4"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Mazalović</cp:lastModifiedBy>
  <cp:lastPrinted>2024-01-31T08:05:27Z</cp:lastPrinted>
  <dcterms:created xsi:type="dcterms:W3CDTF">2022-04-01T05:14:30Z</dcterms:created>
  <dcterms:modified xsi:type="dcterms:W3CDTF">2024-01-31T08:16:00Z</dcterms:modified>
</cp:coreProperties>
</file>