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gordana.mazalovic\Desktop\GORDANA DOKUMENTI\GODIŠNJA FINANCIJSKA IZVJEŠĆA\2022\"/>
    </mc:Choice>
  </mc:AlternateContent>
  <xr:revisionPtr revIDLastSave="0" documentId="13_ncr:1_{55F9EDA3-1988-4013-B406-2BB6B806026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80" yWindow="810" windowWidth="28020" windowHeight="1479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1" i="4" l="1"/>
  <c r="D158" i="4"/>
  <c r="E61" i="5"/>
  <c r="D103" i="8"/>
  <c r="D34" i="8"/>
  <c r="D16" i="8"/>
  <c r="D7" i="8"/>
  <c r="E288" i="5"/>
  <c r="E264" i="5"/>
  <c r="E265" i="5"/>
  <c r="E247" i="5"/>
  <c r="E47" i="5"/>
  <c r="E135" i="4"/>
  <c r="E186" i="4" l="1"/>
  <c r="M220" i="9" s="1"/>
  <c r="E184" i="4"/>
  <c r="M219" i="9" s="1"/>
  <c r="L1429" i="9"/>
  <c r="J1429" i="9"/>
  <c r="F299" i="9"/>
  <c r="F298" i="9"/>
  <c r="F297" i="9"/>
  <c r="F296" i="9" s="1"/>
  <c r="F295" i="9"/>
  <c r="F294" i="9"/>
  <c r="F293" i="9"/>
  <c r="F292" i="9"/>
  <c r="F291" i="9"/>
  <c r="H290" i="9"/>
  <c r="G290" i="9"/>
  <c r="F290" i="9"/>
  <c r="E290" i="9"/>
  <c r="B290" i="9" s="1"/>
  <c r="F289" i="9"/>
  <c r="H288" i="9"/>
  <c r="G288" i="9"/>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E271" i="9"/>
  <c r="M270" i="9"/>
  <c r="L270" i="9"/>
  <c r="F270" i="9"/>
  <c r="E270" i="9"/>
  <c r="M269" i="9"/>
  <c r="L269" i="9"/>
  <c r="F269" i="9"/>
  <c r="E269" i="9"/>
  <c r="M268" i="9"/>
  <c r="L268" i="9"/>
  <c r="F268" i="9" s="1"/>
  <c r="B268" i="9" s="1"/>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F258" i="9"/>
  <c r="E258" i="9"/>
  <c r="M257" i="9"/>
  <c r="L257" i="9"/>
  <c r="F257" i="9"/>
  <c r="B257" i="9" s="1"/>
  <c r="E257" i="9"/>
  <c r="M256" i="9"/>
  <c r="L256" i="9"/>
  <c r="F256" i="9" s="1"/>
  <c r="E256" i="9"/>
  <c r="B256" i="9" s="1"/>
  <c r="M255" i="9"/>
  <c r="F255" i="9" s="1"/>
  <c r="B255" i="9" s="1"/>
  <c r="L255" i="9"/>
  <c r="E255" i="9"/>
  <c r="M254" i="9"/>
  <c r="L254" i="9"/>
  <c r="E254" i="9"/>
  <c r="M253" i="9"/>
  <c r="L253" i="9"/>
  <c r="E253" i="9"/>
  <c r="M252" i="9"/>
  <c r="L252" i="9"/>
  <c r="E252" i="9"/>
  <c r="M251" i="9"/>
  <c r="L251" i="9"/>
  <c r="E251" i="9"/>
  <c r="M250" i="9"/>
  <c r="L250" i="9"/>
  <c r="E250" i="9"/>
  <c r="M249" i="9"/>
  <c r="L249" i="9"/>
  <c r="F249" i="9" s="1"/>
  <c r="B249" i="9" s="1"/>
  <c r="E249" i="9"/>
  <c r="M248" i="9"/>
  <c r="L248" i="9"/>
  <c r="E248" i="9"/>
  <c r="M247" i="9"/>
  <c r="L247" i="9"/>
  <c r="E247" i="9"/>
  <c r="M246" i="9"/>
  <c r="L246" i="9"/>
  <c r="E246" i="9"/>
  <c r="M245" i="9"/>
  <c r="L245" i="9"/>
  <c r="F245" i="9" s="1"/>
  <c r="B245" i="9" s="1"/>
  <c r="E245" i="9"/>
  <c r="M244" i="9"/>
  <c r="L244" i="9"/>
  <c r="E244" i="9"/>
  <c r="M243" i="9"/>
  <c r="F243" i="9" s="1"/>
  <c r="L243" i="9"/>
  <c r="E243" i="9"/>
  <c r="M242" i="9"/>
  <c r="L242" i="9"/>
  <c r="E242" i="9"/>
  <c r="M241" i="9"/>
  <c r="L241" i="9"/>
  <c r="F241" i="9" s="1"/>
  <c r="B241" i="9" s="1"/>
  <c r="E241" i="9"/>
  <c r="M240" i="9"/>
  <c r="L240" i="9"/>
  <c r="E240" i="9"/>
  <c r="M239" i="9"/>
  <c r="L239" i="9"/>
  <c r="E239" i="9"/>
  <c r="M238" i="9"/>
  <c r="L238" i="9"/>
  <c r="E238" i="9"/>
  <c r="M237" i="9"/>
  <c r="L237" i="9"/>
  <c r="E237" i="9"/>
  <c r="M236" i="9"/>
  <c r="L236" i="9"/>
  <c r="E236" i="9"/>
  <c r="M235" i="9"/>
  <c r="F235" i="9" s="1"/>
  <c r="L235" i="9"/>
  <c r="E235" i="9"/>
  <c r="M234" i="9"/>
  <c r="L234" i="9"/>
  <c r="E234" i="9"/>
  <c r="M233" i="9"/>
  <c r="L233" i="9"/>
  <c r="F233" i="9" s="1"/>
  <c r="B233" i="9" s="1"/>
  <c r="E233" i="9"/>
  <c r="M232" i="9"/>
  <c r="L232" i="9"/>
  <c r="F232" i="9" s="1"/>
  <c r="E232" i="9"/>
  <c r="M231" i="9"/>
  <c r="L231" i="9"/>
  <c r="E231" i="9"/>
  <c r="M230" i="9"/>
  <c r="L230" i="9"/>
  <c r="E230" i="9"/>
  <c r="M229" i="9"/>
  <c r="L229" i="9"/>
  <c r="E229" i="9"/>
  <c r="M228" i="9"/>
  <c r="L228" i="9"/>
  <c r="E228" i="9"/>
  <c r="M227" i="9"/>
  <c r="F227" i="9" s="1"/>
  <c r="L227" i="9"/>
  <c r="E227" i="9"/>
  <c r="M226" i="9"/>
  <c r="L226" i="9"/>
  <c r="E226" i="9"/>
  <c r="H225" i="9"/>
  <c r="G225" i="9"/>
  <c r="F225" i="9"/>
  <c r="M224" i="9"/>
  <c r="L224" i="9"/>
  <c r="E224" i="9"/>
  <c r="M223" i="9"/>
  <c r="L223" i="9"/>
  <c r="E223" i="9"/>
  <c r="M222" i="9"/>
  <c r="L222" i="9"/>
  <c r="E222" i="9"/>
  <c r="M221" i="9"/>
  <c r="L221" i="9"/>
  <c r="E221" i="9"/>
  <c r="L220" i="9"/>
  <c r="E220" i="9"/>
  <c r="L219" i="9"/>
  <c r="E219" i="9"/>
  <c r="M218" i="9"/>
  <c r="L218" i="9"/>
  <c r="E218" i="9"/>
  <c r="M217" i="9"/>
  <c r="L217" i="9"/>
  <c r="E217" i="9"/>
  <c r="M216" i="9"/>
  <c r="L216" i="9"/>
  <c r="E216" i="9"/>
  <c r="M215" i="9"/>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E157" i="9" s="1"/>
  <c r="B157" i="9" s="1"/>
  <c r="F157" i="9"/>
  <c r="H156" i="9"/>
  <c r="G156" i="9"/>
  <c r="F156" i="9"/>
  <c r="H155" i="9"/>
  <c r="G155" i="9"/>
  <c r="F155" i="9"/>
  <c r="H154" i="9"/>
  <c r="G154" i="9"/>
  <c r="F154" i="9"/>
  <c r="H153" i="9"/>
  <c r="G153" i="9"/>
  <c r="E153" i="9" s="1"/>
  <c r="B153" i="9" s="1"/>
  <c r="F153" i="9"/>
  <c r="H152" i="9"/>
  <c r="G152" i="9"/>
  <c r="F152" i="9"/>
  <c r="H151" i="9"/>
  <c r="G151" i="9"/>
  <c r="E151" i="9" s="1"/>
  <c r="B151" i="9" s="1"/>
  <c r="F151" i="9"/>
  <c r="H150" i="9"/>
  <c r="G150" i="9"/>
  <c r="F150" i="9"/>
  <c r="H149" i="9"/>
  <c r="G149" i="9"/>
  <c r="F149" i="9"/>
  <c r="H148" i="9"/>
  <c r="E148" i="9" s="1"/>
  <c r="B148" i="9" s="1"/>
  <c r="G148" i="9"/>
  <c r="F148" i="9"/>
  <c r="H147" i="9"/>
  <c r="G147" i="9"/>
  <c r="E147" i="9" s="1"/>
  <c r="B147" i="9" s="1"/>
  <c r="F147" i="9"/>
  <c r="H146" i="9"/>
  <c r="G146" i="9"/>
  <c r="F146" i="9"/>
  <c r="H145" i="9"/>
  <c r="G145" i="9"/>
  <c r="E145" i="9" s="1"/>
  <c r="B145" i="9" s="1"/>
  <c r="F145" i="9"/>
  <c r="H144" i="9"/>
  <c r="E144" i="9" s="1"/>
  <c r="B144" i="9" s="1"/>
  <c r="G144" i="9"/>
  <c r="F144" i="9"/>
  <c r="H143" i="9"/>
  <c r="E143" i="9" s="1"/>
  <c r="B143" i="9" s="1"/>
  <c r="G143" i="9"/>
  <c r="F143" i="9"/>
  <c r="F142" i="9"/>
  <c r="H141" i="9"/>
  <c r="G141" i="9"/>
  <c r="E141" i="9" s="1"/>
  <c r="B141" i="9" s="1"/>
  <c r="F141" i="9"/>
  <c r="H140" i="9"/>
  <c r="E140" i="9" s="1"/>
  <c r="B140" i="9" s="1"/>
  <c r="G140" i="9"/>
  <c r="F140" i="9"/>
  <c r="H139" i="9"/>
  <c r="E139" i="9" s="1"/>
  <c r="B139" i="9" s="1"/>
  <c r="G139" i="9"/>
  <c r="F139" i="9"/>
  <c r="H138" i="9"/>
  <c r="G138" i="9"/>
  <c r="F138" i="9"/>
  <c r="H137" i="9"/>
  <c r="G137" i="9"/>
  <c r="F137" i="9"/>
  <c r="H136" i="9"/>
  <c r="G136" i="9"/>
  <c r="F136" i="9"/>
  <c r="H135" i="9"/>
  <c r="G135" i="9"/>
  <c r="F135" i="9"/>
  <c r="H134" i="9"/>
  <c r="G134" i="9"/>
  <c r="F134" i="9"/>
  <c r="H133" i="9"/>
  <c r="G133" i="9"/>
  <c r="E133" i="9" s="1"/>
  <c r="B133" i="9" s="1"/>
  <c r="F133" i="9"/>
  <c r="H132" i="9"/>
  <c r="G132" i="9"/>
  <c r="F132" i="9"/>
  <c r="H131" i="9"/>
  <c r="G131" i="9"/>
  <c r="E131" i="9" s="1"/>
  <c r="B131" i="9" s="1"/>
  <c r="F131" i="9"/>
  <c r="H130" i="9"/>
  <c r="G130" i="9"/>
  <c r="F130" i="9"/>
  <c r="H129" i="9"/>
  <c r="G129" i="9"/>
  <c r="F129" i="9"/>
  <c r="H128" i="9"/>
  <c r="E128" i="9" s="1"/>
  <c r="B128" i="9" s="1"/>
  <c r="G128" i="9"/>
  <c r="F128" i="9"/>
  <c r="H127" i="9"/>
  <c r="G127" i="9"/>
  <c r="E127" i="9" s="1"/>
  <c r="B127" i="9" s="1"/>
  <c r="F127" i="9"/>
  <c r="H126" i="9"/>
  <c r="G126" i="9"/>
  <c r="F126" i="9"/>
  <c r="H125" i="9"/>
  <c r="G125" i="9"/>
  <c r="E125" i="9" s="1"/>
  <c r="B125" i="9" s="1"/>
  <c r="F125" i="9"/>
  <c r="H124" i="9"/>
  <c r="E124" i="9" s="1"/>
  <c r="B124" i="9" s="1"/>
  <c r="G124" i="9"/>
  <c r="F124" i="9"/>
  <c r="H123" i="9"/>
  <c r="E123" i="9" s="1"/>
  <c r="G123" i="9"/>
  <c r="F123" i="9"/>
  <c r="H122" i="9"/>
  <c r="G122" i="9"/>
  <c r="F122" i="9"/>
  <c r="H121" i="9"/>
  <c r="G121" i="9"/>
  <c r="F121" i="9"/>
  <c r="H120" i="9"/>
  <c r="G120" i="9"/>
  <c r="F120" i="9"/>
  <c r="H119" i="9"/>
  <c r="G119" i="9"/>
  <c r="F119" i="9"/>
  <c r="H118" i="9"/>
  <c r="G118" i="9"/>
  <c r="F118" i="9"/>
  <c r="H117" i="9"/>
  <c r="G117" i="9"/>
  <c r="F117" i="9"/>
  <c r="H116" i="9"/>
  <c r="G116" i="9"/>
  <c r="E116" i="9" s="1"/>
  <c r="B116" i="9" s="1"/>
  <c r="F116" i="9"/>
  <c r="H115" i="9"/>
  <c r="G115" i="9"/>
  <c r="F115" i="9"/>
  <c r="H114" i="9"/>
  <c r="G114" i="9"/>
  <c r="F114" i="9"/>
  <c r="H113" i="9"/>
  <c r="G113" i="9"/>
  <c r="F113" i="9"/>
  <c r="H112" i="9"/>
  <c r="G112" i="9"/>
  <c r="E112" i="9" s="1"/>
  <c r="B112" i="9" s="1"/>
  <c r="F112" i="9"/>
  <c r="H111" i="9"/>
  <c r="G111" i="9"/>
  <c r="F111" i="9"/>
  <c r="H110" i="9"/>
  <c r="G110" i="9"/>
  <c r="F110" i="9"/>
  <c r="H109" i="9"/>
  <c r="G109" i="9"/>
  <c r="F109" i="9"/>
  <c r="H108" i="9"/>
  <c r="G108" i="9"/>
  <c r="F108" i="9"/>
  <c r="H107" i="9"/>
  <c r="G107" i="9"/>
  <c r="E107" i="9" s="1"/>
  <c r="F107" i="9"/>
  <c r="H106" i="9"/>
  <c r="G106" i="9"/>
  <c r="F106" i="9"/>
  <c r="H105" i="9"/>
  <c r="G105" i="9"/>
  <c r="F105" i="9"/>
  <c r="H104" i="9"/>
  <c r="G104" i="9"/>
  <c r="F104" i="9"/>
  <c r="H103" i="9"/>
  <c r="G103" i="9"/>
  <c r="F103" i="9"/>
  <c r="H102" i="9"/>
  <c r="G102" i="9"/>
  <c r="E102" i="9" s="1"/>
  <c r="B102" i="9" s="1"/>
  <c r="F102" i="9"/>
  <c r="H101" i="9"/>
  <c r="G101" i="9"/>
  <c r="F101" i="9"/>
  <c r="H100" i="9"/>
  <c r="E100" i="9" s="1"/>
  <c r="B100" i="9" s="1"/>
  <c r="G100" i="9"/>
  <c r="F100" i="9"/>
  <c r="H99" i="9"/>
  <c r="G99" i="9"/>
  <c r="F99" i="9"/>
  <c r="H98" i="9"/>
  <c r="G98" i="9"/>
  <c r="F98" i="9"/>
  <c r="H97" i="9"/>
  <c r="G97" i="9"/>
  <c r="F97" i="9"/>
  <c r="H96" i="9"/>
  <c r="G96" i="9"/>
  <c r="F96" i="9"/>
  <c r="E96" i="9"/>
  <c r="B96" i="9" s="1"/>
  <c r="H95" i="9"/>
  <c r="G95" i="9"/>
  <c r="F95" i="9"/>
  <c r="H94" i="9"/>
  <c r="G94" i="9"/>
  <c r="F94" i="9"/>
  <c r="H93" i="9"/>
  <c r="G93" i="9"/>
  <c r="F93" i="9"/>
  <c r="H92" i="9"/>
  <c r="G92" i="9"/>
  <c r="E92" i="9" s="1"/>
  <c r="B92" i="9" s="1"/>
  <c r="F92" i="9"/>
  <c r="H91" i="9"/>
  <c r="G91" i="9"/>
  <c r="F91" i="9"/>
  <c r="H90" i="9"/>
  <c r="G90" i="9"/>
  <c r="F90" i="9"/>
  <c r="H89" i="9"/>
  <c r="G89" i="9"/>
  <c r="F89" i="9"/>
  <c r="H88" i="9"/>
  <c r="G88" i="9"/>
  <c r="E88" i="9" s="1"/>
  <c r="B88" i="9" s="1"/>
  <c r="F88" i="9"/>
  <c r="H87" i="9"/>
  <c r="G87" i="9"/>
  <c r="F87" i="9"/>
  <c r="H86" i="9"/>
  <c r="G86" i="9"/>
  <c r="F86" i="9"/>
  <c r="H85" i="9"/>
  <c r="G85" i="9"/>
  <c r="F85" i="9"/>
  <c r="H84" i="9"/>
  <c r="G84" i="9"/>
  <c r="E84" i="9" s="1"/>
  <c r="B84" i="9" s="1"/>
  <c r="F84" i="9"/>
  <c r="H83" i="9"/>
  <c r="G83" i="9"/>
  <c r="F83" i="9"/>
  <c r="H82" i="9"/>
  <c r="G82" i="9"/>
  <c r="F82" i="9"/>
  <c r="H81" i="9"/>
  <c r="G81" i="9"/>
  <c r="F81" i="9"/>
  <c r="H80" i="9"/>
  <c r="G80" i="9"/>
  <c r="E80" i="9" s="1"/>
  <c r="B80" i="9" s="1"/>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E70" i="9" s="1"/>
  <c r="B70" i="9" s="1"/>
  <c r="F70" i="9"/>
  <c r="H69" i="9"/>
  <c r="G69" i="9"/>
  <c r="F69" i="9"/>
  <c r="H68" i="9"/>
  <c r="G68" i="9"/>
  <c r="F68" i="9"/>
  <c r="E68" i="9"/>
  <c r="B68" i="9" s="1"/>
  <c r="H67" i="9"/>
  <c r="G67" i="9"/>
  <c r="F67" i="9"/>
  <c r="H66" i="9"/>
  <c r="G66" i="9"/>
  <c r="F66" i="9"/>
  <c r="H65" i="9"/>
  <c r="G65" i="9"/>
  <c r="F65" i="9"/>
  <c r="H64" i="9"/>
  <c r="G64" i="9"/>
  <c r="F64" i="9"/>
  <c r="E64" i="9"/>
  <c r="B64" i="9" s="1"/>
  <c r="H63" i="9"/>
  <c r="G63" i="9"/>
  <c r="F63" i="9"/>
  <c r="E63" i="9"/>
  <c r="H62" i="9"/>
  <c r="G62" i="9"/>
  <c r="F62" i="9"/>
  <c r="H61" i="9"/>
  <c r="G61" i="9"/>
  <c r="F61" i="9"/>
  <c r="H60" i="9"/>
  <c r="G60" i="9"/>
  <c r="F60" i="9"/>
  <c r="H59" i="9"/>
  <c r="G59" i="9"/>
  <c r="E59" i="9" s="1"/>
  <c r="B59" i="9" s="1"/>
  <c r="F59" i="9"/>
  <c r="H58" i="9"/>
  <c r="G58" i="9"/>
  <c r="F58" i="9"/>
  <c r="H57" i="9"/>
  <c r="G57" i="9"/>
  <c r="F57" i="9"/>
  <c r="H56" i="9"/>
  <c r="G56" i="9"/>
  <c r="F56" i="9"/>
  <c r="H55" i="9"/>
  <c r="G55" i="9"/>
  <c r="E55" i="9" s="1"/>
  <c r="F55" i="9"/>
  <c r="H54" i="9"/>
  <c r="G54" i="9"/>
  <c r="F54" i="9"/>
  <c r="H53" i="9"/>
  <c r="G53" i="9"/>
  <c r="F53" i="9"/>
  <c r="H52" i="9"/>
  <c r="G52" i="9"/>
  <c r="F52" i="9"/>
  <c r="H51" i="9"/>
  <c r="G51" i="9"/>
  <c r="F51" i="9"/>
  <c r="H50" i="9"/>
  <c r="G50" i="9"/>
  <c r="F50" i="9"/>
  <c r="H49" i="9"/>
  <c r="G49" i="9"/>
  <c r="F49" i="9"/>
  <c r="H48" i="9"/>
  <c r="G48" i="9"/>
  <c r="F48" i="9"/>
  <c r="E48" i="9"/>
  <c r="B48" i="9" s="1"/>
  <c r="H47" i="9"/>
  <c r="G47" i="9"/>
  <c r="F47" i="9"/>
  <c r="E47" i="9"/>
  <c r="H46" i="9"/>
  <c r="G46" i="9"/>
  <c r="F46" i="9"/>
  <c r="H45" i="9"/>
  <c r="G45" i="9"/>
  <c r="F45" i="9"/>
  <c r="G44" i="9"/>
  <c r="F44" i="9"/>
  <c r="H43" i="9"/>
  <c r="G43" i="9"/>
  <c r="F43" i="9"/>
  <c r="H42" i="9"/>
  <c r="G42" i="9"/>
  <c r="F42" i="9"/>
  <c r="H41" i="9"/>
  <c r="G41" i="9"/>
  <c r="F41" i="9"/>
  <c r="H40" i="9"/>
  <c r="G40" i="9"/>
  <c r="F40" i="9"/>
  <c r="H39" i="9"/>
  <c r="G39" i="9"/>
  <c r="E39" i="9" s="1"/>
  <c r="F39" i="9"/>
  <c r="H38" i="9"/>
  <c r="G38" i="9"/>
  <c r="F38" i="9"/>
  <c r="H37" i="9"/>
  <c r="G37" i="9"/>
  <c r="F37" i="9"/>
  <c r="H36" i="9"/>
  <c r="G36" i="9"/>
  <c r="E36" i="9" s="1"/>
  <c r="B36" i="9" s="1"/>
  <c r="F36" i="9"/>
  <c r="H35" i="9"/>
  <c r="G35" i="9"/>
  <c r="F35" i="9"/>
  <c r="H34" i="9"/>
  <c r="G34" i="9"/>
  <c r="F34" i="9"/>
  <c r="H33" i="9"/>
  <c r="G33" i="9"/>
  <c r="F33" i="9"/>
  <c r="H32" i="9"/>
  <c r="G32" i="9"/>
  <c r="E32" i="9" s="1"/>
  <c r="B32" i="9" s="1"/>
  <c r="F32" i="9"/>
  <c r="H31" i="9"/>
  <c r="G31" i="9"/>
  <c r="E31" i="9" s="1"/>
  <c r="B31" i="9" s="1"/>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C1560" i="1" s="1"/>
  <c r="D80" i="8"/>
  <c r="C1555" i="1" s="1"/>
  <c r="H1555" i="1" s="1"/>
  <c r="D75" i="8"/>
  <c r="D70" i="8"/>
  <c r="D65" i="8"/>
  <c r="C1540" i="1" s="1"/>
  <c r="D60" i="8"/>
  <c r="D55" i="8"/>
  <c r="D50" i="8"/>
  <c r="D44" i="8"/>
  <c r="D36" i="8"/>
  <c r="D26" i="8"/>
  <c r="D24" i="8" s="1"/>
  <c r="C1499" i="1" s="1"/>
  <c r="D18" i="8"/>
  <c r="D8" i="8"/>
  <c r="D6" i="8" s="1"/>
  <c r="C1481" i="1" s="1"/>
  <c r="H1481" i="1" s="1"/>
  <c r="E44" i="7"/>
  <c r="D44" i="7"/>
  <c r="E39" i="7"/>
  <c r="D39" i="7"/>
  <c r="D38" i="7" s="1"/>
  <c r="H31" i="3" s="1"/>
  <c r="E38" i="7"/>
  <c r="I31" i="3" s="1"/>
  <c r="E30" i="7"/>
  <c r="D30" i="7"/>
  <c r="C1461" i="1" s="1"/>
  <c r="E23" i="7"/>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E238" i="5" s="1"/>
  <c r="D239" i="5"/>
  <c r="D238"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E180" i="5"/>
  <c r="E177" i="5" s="1"/>
  <c r="D180" i="5"/>
  <c r="D177" i="5" s="1"/>
  <c r="G289" i="9" s="1"/>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E78" i="5"/>
  <c r="F77" i="5"/>
  <c r="F76" i="5"/>
  <c r="F75" i="5"/>
  <c r="F74" i="5"/>
  <c r="F73" i="5"/>
  <c r="F72" i="5"/>
  <c r="F71" i="5"/>
  <c r="E70" i="5"/>
  <c r="E69" i="5" s="1"/>
  <c r="D70" i="5"/>
  <c r="F70" i="5" s="1"/>
  <c r="D69" i="5"/>
  <c r="F67" i="5"/>
  <c r="F66" i="5"/>
  <c r="F65" i="5"/>
  <c r="F64" i="5"/>
  <c r="E63" i="5"/>
  <c r="D1041" i="1" s="1"/>
  <c r="D63" i="5"/>
  <c r="F62" i="5"/>
  <c r="F61" i="5"/>
  <c r="F60" i="5"/>
  <c r="F59" i="5"/>
  <c r="F58" i="5"/>
  <c r="F57" i="5"/>
  <c r="E56" i="5"/>
  <c r="F56" i="5" s="1"/>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D574" i="4"/>
  <c r="F573" i="4"/>
  <c r="F572" i="4"/>
  <c r="E571" i="4"/>
  <c r="E567" i="4" s="1"/>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D472" i="4" s="1"/>
  <c r="F472" i="4" s="1"/>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E417" i="4"/>
  <c r="D417" i="4"/>
  <c r="D644"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E351" i="4" s="1"/>
  <c r="D356" i="4"/>
  <c r="F355" i="4"/>
  <c r="F354" i="4"/>
  <c r="F353" i="4"/>
  <c r="E352" i="4"/>
  <c r="D352" i="4"/>
  <c r="F349" i="4"/>
  <c r="E348" i="4"/>
  <c r="D348" i="4"/>
  <c r="F348" i="4" s="1"/>
  <c r="F347" i="4"/>
  <c r="F346" i="4"/>
  <c r="E345" i="4"/>
  <c r="D345" i="4"/>
  <c r="F345" i="4" s="1"/>
  <c r="E344" i="4"/>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D304" i="4"/>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D215"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F140" i="4" s="1"/>
  <c r="E139" i="4"/>
  <c r="F138" i="4"/>
  <c r="F137" i="4"/>
  <c r="F136" i="4"/>
  <c r="F135" i="4"/>
  <c r="E134" i="4"/>
  <c r="E133" i="4" s="1"/>
  <c r="D134"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H1559" i="1"/>
  <c r="G1559" i="1"/>
  <c r="C1559" i="1"/>
  <c r="G1558" i="1"/>
  <c r="C1558" i="1"/>
  <c r="H1558" i="1" s="1"/>
  <c r="H1557" i="1"/>
  <c r="C1557" i="1"/>
  <c r="G1557" i="1" s="1"/>
  <c r="H1556" i="1"/>
  <c r="G1556" i="1"/>
  <c r="C1556" i="1"/>
  <c r="G1555" i="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G1540" i="1"/>
  <c r="C1539" i="1"/>
  <c r="G1538" i="1"/>
  <c r="C1538" i="1"/>
  <c r="H1538" i="1" s="1"/>
  <c r="C1537" i="1"/>
  <c r="H1536" i="1"/>
  <c r="G1536" i="1"/>
  <c r="C1536" i="1"/>
  <c r="C1534" i="1"/>
  <c r="H1533" i="1"/>
  <c r="C1533" i="1"/>
  <c r="G1533" i="1" s="1"/>
  <c r="H1532" i="1"/>
  <c r="G1532" i="1"/>
  <c r="C1532" i="1"/>
  <c r="C1531" i="1"/>
  <c r="C1530" i="1"/>
  <c r="H1530" i="1" s="1"/>
  <c r="C1529" i="1"/>
  <c r="H1528" i="1"/>
  <c r="G1528" i="1"/>
  <c r="C1528" i="1"/>
  <c r="H1527" i="1"/>
  <c r="G1527" i="1"/>
  <c r="C1527" i="1"/>
  <c r="C1526" i="1"/>
  <c r="H1525" i="1"/>
  <c r="C1525" i="1"/>
  <c r="G1525" i="1" s="1"/>
  <c r="H1523" i="1"/>
  <c r="G1523" i="1"/>
  <c r="C1523" i="1"/>
  <c r="G1522" i="1"/>
  <c r="C1522" i="1"/>
  <c r="H1522" i="1" s="1"/>
  <c r="H1521" i="1"/>
  <c r="C1521" i="1"/>
  <c r="G1521" i="1" s="1"/>
  <c r="H1520" i="1"/>
  <c r="G1520" i="1"/>
  <c r="C1520" i="1"/>
  <c r="C1516" i="1"/>
  <c r="H1515" i="1"/>
  <c r="G1515" i="1"/>
  <c r="C1515" i="1"/>
  <c r="H1514" i="1"/>
  <c r="G1514" i="1"/>
  <c r="C1514" i="1"/>
  <c r="G1513" i="1"/>
  <c r="C1513" i="1"/>
  <c r="H1513" i="1" s="1"/>
  <c r="C1512" i="1"/>
  <c r="H1511" i="1"/>
  <c r="G1511" i="1"/>
  <c r="C1511" i="1"/>
  <c r="C1510" i="1"/>
  <c r="H1510" i="1" s="1"/>
  <c r="C1509" i="1"/>
  <c r="H1509" i="1" s="1"/>
  <c r="C1508" i="1"/>
  <c r="H1507" i="1"/>
  <c r="G1507" i="1"/>
  <c r="C1507" i="1"/>
  <c r="H1506" i="1"/>
  <c r="G1506" i="1"/>
  <c r="C1506" i="1"/>
  <c r="G1505" i="1"/>
  <c r="C1505" i="1"/>
  <c r="H1505" i="1" s="1"/>
  <c r="C1504" i="1"/>
  <c r="H1503" i="1"/>
  <c r="G1503" i="1"/>
  <c r="C1503" i="1"/>
  <c r="H1502" i="1"/>
  <c r="C1502" i="1"/>
  <c r="G1502" i="1" s="1"/>
  <c r="C1501" i="1"/>
  <c r="H1501" i="1" s="1"/>
  <c r="C1500" i="1"/>
  <c r="H1498" i="1"/>
  <c r="G1498" i="1"/>
  <c r="C1498" i="1"/>
  <c r="G1497" i="1"/>
  <c r="C1497" i="1"/>
  <c r="H1497" i="1" s="1"/>
  <c r="C1496" i="1"/>
  <c r="H1495" i="1"/>
  <c r="G1495" i="1"/>
  <c r="C1495" i="1"/>
  <c r="H1494" i="1"/>
  <c r="G1494" i="1"/>
  <c r="C1494" i="1"/>
  <c r="C1493" i="1"/>
  <c r="C1492" i="1"/>
  <c r="H1491" i="1"/>
  <c r="C1491" i="1"/>
  <c r="G1491" i="1" s="1"/>
  <c r="H1490" i="1"/>
  <c r="G1490" i="1"/>
  <c r="C1490" i="1"/>
  <c r="C1489" i="1"/>
  <c r="H1489" i="1" s="1"/>
  <c r="C1488" i="1"/>
  <c r="H1487" i="1"/>
  <c r="G1487" i="1"/>
  <c r="C1487" i="1"/>
  <c r="G1486" i="1"/>
  <c r="C1486" i="1"/>
  <c r="H1486" i="1" s="1"/>
  <c r="G1485" i="1"/>
  <c r="C1485" i="1"/>
  <c r="H1485" i="1" s="1"/>
  <c r="C1484" i="1"/>
  <c r="C1482" i="1"/>
  <c r="H1482" i="1" s="1"/>
  <c r="C1480" i="1"/>
  <c r="J1479" i="1"/>
  <c r="G1479" i="1"/>
  <c r="D1479" i="1"/>
  <c r="C1479" i="1"/>
  <c r="H1479" i="1" s="1"/>
  <c r="D1478" i="1"/>
  <c r="C1478" i="1"/>
  <c r="J1477" i="1"/>
  <c r="G1477" i="1"/>
  <c r="D1477" i="1"/>
  <c r="C1477" i="1"/>
  <c r="H1477" i="1" s="1"/>
  <c r="D1476" i="1"/>
  <c r="C1476" i="1"/>
  <c r="C1475" i="1"/>
  <c r="D1474" i="1"/>
  <c r="C1474" i="1"/>
  <c r="H1473" i="1"/>
  <c r="D1473" i="1"/>
  <c r="C1473" i="1"/>
  <c r="G1472" i="1"/>
  <c r="D1472" i="1"/>
  <c r="C1472" i="1"/>
  <c r="D1471" i="1"/>
  <c r="C1471" i="1"/>
  <c r="H1470" i="1"/>
  <c r="D1470" i="1"/>
  <c r="C1470" i="1"/>
  <c r="G1470" i="1" s="1"/>
  <c r="H1469" i="1"/>
  <c r="D1469" i="1"/>
  <c r="C1469" i="1"/>
  <c r="G1469" i="1" s="1"/>
  <c r="G1468" i="1"/>
  <c r="D1468" i="1"/>
  <c r="J1468" i="1" s="1"/>
  <c r="C1468" i="1"/>
  <c r="H1467" i="1"/>
  <c r="D1467" i="1"/>
  <c r="C1467" i="1"/>
  <c r="D1466" i="1"/>
  <c r="J1466" i="1" s="1"/>
  <c r="C1466" i="1"/>
  <c r="D1465" i="1"/>
  <c r="C1465" i="1"/>
  <c r="H1465" i="1" s="1"/>
  <c r="G1464" i="1"/>
  <c r="D1464" i="1"/>
  <c r="J1464" i="1" s="1"/>
  <c r="C1464" i="1"/>
  <c r="H1463" i="1"/>
  <c r="D1463" i="1"/>
  <c r="C1463" i="1"/>
  <c r="D1462" i="1"/>
  <c r="J1462" i="1" s="1"/>
  <c r="C1462" i="1"/>
  <c r="D1461" i="1"/>
  <c r="D1460" i="1"/>
  <c r="C1460" i="1"/>
  <c r="D1459" i="1"/>
  <c r="C1459" i="1"/>
  <c r="H1459" i="1" s="1"/>
  <c r="D1458" i="1"/>
  <c r="C1458" i="1"/>
  <c r="D1457" i="1"/>
  <c r="C1457" i="1"/>
  <c r="H1457" i="1" s="1"/>
  <c r="D1456" i="1"/>
  <c r="C1456" i="1"/>
  <c r="D1455" i="1"/>
  <c r="C1455" i="1"/>
  <c r="H1455" i="1" s="1"/>
  <c r="C1454" i="1"/>
  <c r="H1452" i="1"/>
  <c r="D1452" i="1"/>
  <c r="C1452" i="1"/>
  <c r="J1451" i="1"/>
  <c r="G1451" i="1"/>
  <c r="I1451" i="1" s="1"/>
  <c r="D1451" i="1"/>
  <c r="C1451" i="1"/>
  <c r="H1451" i="1" s="1"/>
  <c r="D1450" i="1"/>
  <c r="H1450" i="1" s="1"/>
  <c r="C1450" i="1"/>
  <c r="J1449" i="1"/>
  <c r="G1449" i="1"/>
  <c r="I1449" i="1" s="1"/>
  <c r="D1449" i="1"/>
  <c r="C1449" i="1"/>
  <c r="H1449" i="1" s="1"/>
  <c r="H1448" i="1"/>
  <c r="D1448" i="1"/>
  <c r="C1448" i="1"/>
  <c r="J1447" i="1"/>
  <c r="G1447" i="1"/>
  <c r="I1447" i="1" s="1"/>
  <c r="D1447" i="1"/>
  <c r="C1447" i="1"/>
  <c r="H1447" i="1" s="1"/>
  <c r="H1446" i="1"/>
  <c r="D1446" i="1"/>
  <c r="C1446" i="1"/>
  <c r="D1445" i="1"/>
  <c r="J1445" i="1" s="1"/>
  <c r="C1445" i="1"/>
  <c r="H1444" i="1"/>
  <c r="G1444" i="1"/>
  <c r="I1444" i="1" s="1"/>
  <c r="D1444" i="1"/>
  <c r="J1444" i="1" s="1"/>
  <c r="C1444" i="1"/>
  <c r="D1443" i="1"/>
  <c r="J1443" i="1" s="1"/>
  <c r="C1443" i="1"/>
  <c r="H1442" i="1"/>
  <c r="G1442" i="1"/>
  <c r="I1442" i="1" s="1"/>
  <c r="D1442" i="1"/>
  <c r="J1442" i="1" s="1"/>
  <c r="C1442" i="1"/>
  <c r="D1441" i="1"/>
  <c r="J1441" i="1" s="1"/>
  <c r="C1441" i="1"/>
  <c r="H1440" i="1"/>
  <c r="G1440" i="1"/>
  <c r="I1440" i="1" s="1"/>
  <c r="D1440" i="1"/>
  <c r="J1440" i="1" s="1"/>
  <c r="C1440" i="1"/>
  <c r="D1439" i="1"/>
  <c r="J1439" i="1" s="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H1407" i="1"/>
  <c r="D1407" i="1"/>
  <c r="C1407" i="1"/>
  <c r="G1407" i="1" s="1"/>
  <c r="D1406" i="1"/>
  <c r="H1406" i="1" s="1"/>
  <c r="C1406" i="1"/>
  <c r="D1405" i="1"/>
  <c r="C1405" i="1"/>
  <c r="D1404" i="1"/>
  <c r="C1404" i="1"/>
  <c r="H1403" i="1"/>
  <c r="D1403" i="1"/>
  <c r="C1403" i="1"/>
  <c r="G1403" i="1" s="1"/>
  <c r="D1402" i="1"/>
  <c r="H1402" i="1" s="1"/>
  <c r="C1402" i="1"/>
  <c r="D1401" i="1"/>
  <c r="C1401" i="1"/>
  <c r="D1400" i="1"/>
  <c r="C1400" i="1"/>
  <c r="H1399" i="1"/>
  <c r="D1399" i="1"/>
  <c r="C1399" i="1"/>
  <c r="G1399" i="1" s="1"/>
  <c r="D1398" i="1"/>
  <c r="H1398" i="1" s="1"/>
  <c r="C1398" i="1"/>
  <c r="D1397" i="1"/>
  <c r="C1397" i="1"/>
  <c r="D1396" i="1"/>
  <c r="C1396" i="1"/>
  <c r="H1395" i="1"/>
  <c r="D1395" i="1"/>
  <c r="C1395" i="1"/>
  <c r="G1395" i="1" s="1"/>
  <c r="D1394" i="1"/>
  <c r="H1394" i="1" s="1"/>
  <c r="C1394" i="1"/>
  <c r="D1393" i="1"/>
  <c r="C1393" i="1"/>
  <c r="D1392" i="1"/>
  <c r="C1392" i="1"/>
  <c r="H1391" i="1"/>
  <c r="D1391" i="1"/>
  <c r="C1391" i="1"/>
  <c r="G1391" i="1" s="1"/>
  <c r="D1390" i="1"/>
  <c r="H1390" i="1" s="1"/>
  <c r="C1390" i="1"/>
  <c r="D1389" i="1"/>
  <c r="C1389" i="1"/>
  <c r="D1388" i="1"/>
  <c r="C1388" i="1"/>
  <c r="H1387" i="1"/>
  <c r="D1387" i="1"/>
  <c r="C1387" i="1"/>
  <c r="G1387" i="1" s="1"/>
  <c r="D1386" i="1"/>
  <c r="H1386" i="1" s="1"/>
  <c r="C1386" i="1"/>
  <c r="D1385" i="1"/>
  <c r="C1385" i="1"/>
  <c r="D1384" i="1"/>
  <c r="C1384" i="1"/>
  <c r="H1383" i="1"/>
  <c r="D1383" i="1"/>
  <c r="C1383" i="1"/>
  <c r="G1383" i="1" s="1"/>
  <c r="D1382" i="1"/>
  <c r="H1382" i="1" s="1"/>
  <c r="C1382" i="1"/>
  <c r="D1381" i="1"/>
  <c r="C1381" i="1"/>
  <c r="D1380" i="1"/>
  <c r="C1380" i="1"/>
  <c r="H1379" i="1"/>
  <c r="D1379" i="1"/>
  <c r="C1379" i="1"/>
  <c r="G1379" i="1" s="1"/>
  <c r="D1378" i="1"/>
  <c r="H1378" i="1" s="1"/>
  <c r="C1378" i="1"/>
  <c r="D1377" i="1"/>
  <c r="C1377" i="1"/>
  <c r="D1376" i="1"/>
  <c r="C1376" i="1"/>
  <c r="H1375" i="1"/>
  <c r="D1375" i="1"/>
  <c r="C1375" i="1"/>
  <c r="G1375" i="1" s="1"/>
  <c r="D1374" i="1"/>
  <c r="H1374" i="1" s="1"/>
  <c r="C1374" i="1"/>
  <c r="D1373" i="1"/>
  <c r="C1373" i="1"/>
  <c r="D1372" i="1"/>
  <c r="C1372" i="1"/>
  <c r="H1371" i="1"/>
  <c r="D1371" i="1"/>
  <c r="C1371" i="1"/>
  <c r="G1371" i="1" s="1"/>
  <c r="D1370" i="1"/>
  <c r="H1370" i="1" s="1"/>
  <c r="C1370" i="1"/>
  <c r="D1369" i="1"/>
  <c r="C1369" i="1"/>
  <c r="D1368" i="1"/>
  <c r="C1368" i="1"/>
  <c r="H1367" i="1"/>
  <c r="D1367" i="1"/>
  <c r="C1367" i="1"/>
  <c r="G1367" i="1" s="1"/>
  <c r="D1366" i="1"/>
  <c r="H1366" i="1" s="1"/>
  <c r="C1366" i="1"/>
  <c r="D1365" i="1"/>
  <c r="C1365" i="1"/>
  <c r="D1364" i="1"/>
  <c r="C1364" i="1"/>
  <c r="H1363" i="1"/>
  <c r="D1363" i="1"/>
  <c r="C1363" i="1"/>
  <c r="G1363" i="1" s="1"/>
  <c r="D1362" i="1"/>
  <c r="H1362" i="1" s="1"/>
  <c r="C1362" i="1"/>
  <c r="D1361" i="1"/>
  <c r="C1361" i="1"/>
  <c r="D1360" i="1"/>
  <c r="C1360" i="1"/>
  <c r="H1359" i="1"/>
  <c r="D1359" i="1"/>
  <c r="C1359" i="1"/>
  <c r="G1359" i="1" s="1"/>
  <c r="D1358" i="1"/>
  <c r="H1358" i="1" s="1"/>
  <c r="C1358" i="1"/>
  <c r="D1357" i="1"/>
  <c r="C1357" i="1"/>
  <c r="D1356" i="1"/>
  <c r="C1356" i="1"/>
  <c r="H1355" i="1"/>
  <c r="D1355" i="1"/>
  <c r="C1355" i="1"/>
  <c r="G1355" i="1" s="1"/>
  <c r="D1354" i="1"/>
  <c r="H1354" i="1" s="1"/>
  <c r="C1354" i="1"/>
  <c r="D1353" i="1"/>
  <c r="C1353" i="1"/>
  <c r="D1352" i="1"/>
  <c r="C1352" i="1"/>
  <c r="H1351" i="1"/>
  <c r="D1351" i="1"/>
  <c r="C1351" i="1"/>
  <c r="G1351" i="1" s="1"/>
  <c r="D1350" i="1"/>
  <c r="H1350" i="1" s="1"/>
  <c r="C1350" i="1"/>
  <c r="D1349" i="1"/>
  <c r="C1349" i="1"/>
  <c r="D1348" i="1"/>
  <c r="C1348" i="1"/>
  <c r="H1347" i="1"/>
  <c r="D1347" i="1"/>
  <c r="C1347" i="1"/>
  <c r="G1347" i="1" s="1"/>
  <c r="D1346" i="1"/>
  <c r="H1346" i="1" s="1"/>
  <c r="C1346" i="1"/>
  <c r="D1345" i="1"/>
  <c r="C1345" i="1"/>
  <c r="D1344" i="1"/>
  <c r="C1344" i="1"/>
  <c r="H1343" i="1"/>
  <c r="D1343" i="1"/>
  <c r="C1343" i="1"/>
  <c r="G1343" i="1" s="1"/>
  <c r="D1342" i="1"/>
  <c r="H1342" i="1" s="1"/>
  <c r="C1342" i="1"/>
  <c r="D1341" i="1"/>
  <c r="C1341" i="1"/>
  <c r="D1340" i="1"/>
  <c r="C1340" i="1"/>
  <c r="H1339" i="1"/>
  <c r="D1339" i="1"/>
  <c r="C1339" i="1"/>
  <c r="G1339" i="1" s="1"/>
  <c r="D1338" i="1"/>
  <c r="H1338" i="1" s="1"/>
  <c r="C1338" i="1"/>
  <c r="D1337" i="1"/>
  <c r="C1337" i="1"/>
  <c r="D1336" i="1"/>
  <c r="C1336" i="1"/>
  <c r="H1335" i="1"/>
  <c r="D1335" i="1"/>
  <c r="C1335" i="1"/>
  <c r="G1335" i="1" s="1"/>
  <c r="D1334" i="1"/>
  <c r="H1334" i="1" s="1"/>
  <c r="C1334" i="1"/>
  <c r="D1333" i="1"/>
  <c r="C1333" i="1"/>
  <c r="D1332" i="1"/>
  <c r="C1332" i="1"/>
  <c r="H1331" i="1"/>
  <c r="D1331" i="1"/>
  <c r="C1331" i="1"/>
  <c r="G1331" i="1" s="1"/>
  <c r="D1330" i="1"/>
  <c r="H1330" i="1" s="1"/>
  <c r="C1330" i="1"/>
  <c r="D1328" i="1"/>
  <c r="C1328" i="1"/>
  <c r="H1327" i="1"/>
  <c r="D1327" i="1"/>
  <c r="C1327" i="1"/>
  <c r="G1327" i="1" s="1"/>
  <c r="D1326" i="1"/>
  <c r="H1326" i="1" s="1"/>
  <c r="C1326" i="1"/>
  <c r="D1325" i="1"/>
  <c r="C1325" i="1"/>
  <c r="D1324" i="1"/>
  <c r="C1324" i="1"/>
  <c r="H1323" i="1"/>
  <c r="D1323" i="1"/>
  <c r="C1323" i="1"/>
  <c r="G1323" i="1" s="1"/>
  <c r="D1322" i="1"/>
  <c r="H1322" i="1" s="1"/>
  <c r="C1322" i="1"/>
  <c r="D1321" i="1"/>
  <c r="C1321" i="1"/>
  <c r="D1320" i="1"/>
  <c r="C1320" i="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C1299" i="1"/>
  <c r="D1298" i="1"/>
  <c r="C1298" i="1"/>
  <c r="G1298" i="1" s="1"/>
  <c r="D1297" i="1"/>
  <c r="C1297" i="1"/>
  <c r="G1297" i="1" s="1"/>
  <c r="H1296" i="1"/>
  <c r="D1296" i="1"/>
  <c r="C1296" i="1"/>
  <c r="G1296" i="1" s="1"/>
  <c r="H1295" i="1"/>
  <c r="D1295" i="1"/>
  <c r="C1295" i="1"/>
  <c r="G1295" i="1" s="1"/>
  <c r="D1294" i="1"/>
  <c r="C1294" i="1"/>
  <c r="G1294" i="1" s="1"/>
  <c r="D1293" i="1"/>
  <c r="C1293" i="1"/>
  <c r="G1293" i="1" s="1"/>
  <c r="H1292" i="1"/>
  <c r="D1292" i="1"/>
  <c r="C1292" i="1"/>
  <c r="G1292" i="1" s="1"/>
  <c r="H1291" i="1"/>
  <c r="D1291" i="1"/>
  <c r="C1291" i="1"/>
  <c r="G1291" i="1" s="1"/>
  <c r="D1290" i="1"/>
  <c r="C1290" i="1"/>
  <c r="G1290" i="1" s="1"/>
  <c r="D1289" i="1"/>
  <c r="C1289" i="1"/>
  <c r="G1289" i="1" s="1"/>
  <c r="H1288" i="1"/>
  <c r="D1288" i="1"/>
  <c r="C1288" i="1"/>
  <c r="G1288" i="1" s="1"/>
  <c r="H1287" i="1"/>
  <c r="D1287" i="1"/>
  <c r="C1287" i="1"/>
  <c r="G1287" i="1" s="1"/>
  <c r="D1286" i="1"/>
  <c r="C1286" i="1"/>
  <c r="G1286" i="1" s="1"/>
  <c r="D1285" i="1"/>
  <c r="C1285" i="1"/>
  <c r="G1285" i="1" s="1"/>
  <c r="H1284" i="1"/>
  <c r="D1284" i="1"/>
  <c r="C1284" i="1"/>
  <c r="G1284" i="1" s="1"/>
  <c r="H1283" i="1"/>
  <c r="D1283" i="1"/>
  <c r="C1283" i="1"/>
  <c r="G1283" i="1" s="1"/>
  <c r="D1282" i="1"/>
  <c r="C1282" i="1"/>
  <c r="G1282" i="1" s="1"/>
  <c r="D1281" i="1"/>
  <c r="C1281" i="1"/>
  <c r="G1281" i="1" s="1"/>
  <c r="H1280" i="1"/>
  <c r="D1280" i="1"/>
  <c r="C1280" i="1"/>
  <c r="G1280" i="1" s="1"/>
  <c r="H1279" i="1"/>
  <c r="D1279" i="1"/>
  <c r="C1279" i="1"/>
  <c r="G1279" i="1" s="1"/>
  <c r="D1278" i="1"/>
  <c r="C1278" i="1"/>
  <c r="G1278" i="1" s="1"/>
  <c r="D1277" i="1"/>
  <c r="C1277" i="1"/>
  <c r="G1277" i="1" s="1"/>
  <c r="H1276" i="1"/>
  <c r="D1276" i="1"/>
  <c r="C1276" i="1"/>
  <c r="G1276" i="1" s="1"/>
  <c r="H1275" i="1"/>
  <c r="D1275" i="1"/>
  <c r="C1275" i="1"/>
  <c r="G1275" i="1" s="1"/>
  <c r="D1274" i="1"/>
  <c r="C1274" i="1"/>
  <c r="G1274" i="1" s="1"/>
  <c r="D1273" i="1"/>
  <c r="C1273" i="1"/>
  <c r="G1273" i="1" s="1"/>
  <c r="H1272" i="1"/>
  <c r="D1272" i="1"/>
  <c r="C1272" i="1"/>
  <c r="G1272" i="1" s="1"/>
  <c r="H1271" i="1"/>
  <c r="D1271" i="1"/>
  <c r="C1271" i="1"/>
  <c r="G1271" i="1" s="1"/>
  <c r="D1270" i="1"/>
  <c r="C1270" i="1"/>
  <c r="G1270" i="1" s="1"/>
  <c r="D1269" i="1"/>
  <c r="C1269" i="1"/>
  <c r="G1269" i="1" s="1"/>
  <c r="H1268" i="1"/>
  <c r="D1268" i="1"/>
  <c r="C1268" i="1"/>
  <c r="G1268" i="1" s="1"/>
  <c r="H1267" i="1"/>
  <c r="D1267" i="1"/>
  <c r="C1267" i="1"/>
  <c r="G1267" i="1" s="1"/>
  <c r="D1266" i="1"/>
  <c r="C1266" i="1"/>
  <c r="G1266" i="1" s="1"/>
  <c r="D1265" i="1"/>
  <c r="C1265" i="1"/>
  <c r="G1265" i="1" s="1"/>
  <c r="D1264" i="1"/>
  <c r="C1264" i="1"/>
  <c r="G1264" i="1" s="1"/>
  <c r="D1263" i="1"/>
  <c r="H1263" i="1" s="1"/>
  <c r="C1263" i="1"/>
  <c r="D1262" i="1"/>
  <c r="C1262" i="1"/>
  <c r="G1262" i="1" s="1"/>
  <c r="D1261" i="1"/>
  <c r="C1261" i="1"/>
  <c r="G1261" i="1" s="1"/>
  <c r="H1260" i="1"/>
  <c r="D1260" i="1"/>
  <c r="C1260" i="1"/>
  <c r="G1260" i="1" s="1"/>
  <c r="H1259" i="1"/>
  <c r="D1259" i="1"/>
  <c r="C1259" i="1"/>
  <c r="G1259" i="1" s="1"/>
  <c r="D1258" i="1"/>
  <c r="C1258" i="1"/>
  <c r="G1258" i="1" s="1"/>
  <c r="D1257" i="1"/>
  <c r="C1257" i="1"/>
  <c r="G1257" i="1" s="1"/>
  <c r="H1256" i="1"/>
  <c r="D1256" i="1"/>
  <c r="C1256" i="1"/>
  <c r="G1256" i="1" s="1"/>
  <c r="H1255" i="1"/>
  <c r="D1255" i="1"/>
  <c r="C1255" i="1"/>
  <c r="G1255" i="1" s="1"/>
  <c r="D1254" i="1"/>
  <c r="C1254" i="1"/>
  <c r="G1254" i="1" s="1"/>
  <c r="D1253" i="1"/>
  <c r="C1253" i="1"/>
  <c r="G1253" i="1" s="1"/>
  <c r="H1252" i="1"/>
  <c r="D1252" i="1"/>
  <c r="C1252" i="1"/>
  <c r="G1252" i="1" s="1"/>
  <c r="H1251" i="1"/>
  <c r="D1251" i="1"/>
  <c r="C1251" i="1"/>
  <c r="G1251" i="1" s="1"/>
  <c r="D1250" i="1"/>
  <c r="C1250" i="1"/>
  <c r="G1250" i="1" s="1"/>
  <c r="D1249" i="1"/>
  <c r="C1249" i="1"/>
  <c r="G1249" i="1" s="1"/>
  <c r="H1248" i="1"/>
  <c r="D1248" i="1"/>
  <c r="C1248" i="1"/>
  <c r="G1248" i="1" s="1"/>
  <c r="H1247" i="1"/>
  <c r="D1247" i="1"/>
  <c r="C1247" i="1"/>
  <c r="G1247" i="1" s="1"/>
  <c r="D1246" i="1"/>
  <c r="C1246" i="1"/>
  <c r="G1246" i="1" s="1"/>
  <c r="D1245" i="1"/>
  <c r="C1245" i="1"/>
  <c r="H1244" i="1"/>
  <c r="D1244" i="1"/>
  <c r="C1244" i="1"/>
  <c r="G1244" i="1" s="1"/>
  <c r="H1243" i="1"/>
  <c r="D1243" i="1"/>
  <c r="C1243" i="1"/>
  <c r="G1243" i="1" s="1"/>
  <c r="D1242" i="1"/>
  <c r="C1242" i="1"/>
  <c r="D1241" i="1"/>
  <c r="C1241" i="1"/>
  <c r="D1240" i="1"/>
  <c r="C1240" i="1"/>
  <c r="H1239" i="1"/>
  <c r="D1239" i="1"/>
  <c r="C1239" i="1"/>
  <c r="G1239" i="1" s="1"/>
  <c r="D1238" i="1"/>
  <c r="C1238" i="1"/>
  <c r="G1238" i="1" s="1"/>
  <c r="D1237" i="1"/>
  <c r="C1237" i="1"/>
  <c r="D1236" i="1"/>
  <c r="H1236" i="1" s="1"/>
  <c r="C1236" i="1"/>
  <c r="D1235" i="1"/>
  <c r="H1235" i="1" s="1"/>
  <c r="C1235" i="1"/>
  <c r="D1234" i="1"/>
  <c r="C1234" i="1"/>
  <c r="G1234" i="1" s="1"/>
  <c r="D1233" i="1"/>
  <c r="C1233" i="1"/>
  <c r="D1232" i="1"/>
  <c r="C1232" i="1"/>
  <c r="G1232" i="1" s="1"/>
  <c r="D1231" i="1"/>
  <c r="H1231" i="1" s="1"/>
  <c r="C1231" i="1"/>
  <c r="D1230" i="1"/>
  <c r="C1230" i="1"/>
  <c r="G1230" i="1" s="1"/>
  <c r="D1229" i="1"/>
  <c r="C1229" i="1"/>
  <c r="G1229" i="1" s="1"/>
  <c r="H1228" i="1"/>
  <c r="D1228" i="1"/>
  <c r="C1228" i="1"/>
  <c r="G1228" i="1" s="1"/>
  <c r="H1227" i="1"/>
  <c r="D1227" i="1"/>
  <c r="C1227" i="1"/>
  <c r="G1227" i="1" s="1"/>
  <c r="D1226" i="1"/>
  <c r="C1226" i="1"/>
  <c r="G1226" i="1" s="1"/>
  <c r="D1225" i="1"/>
  <c r="C1225" i="1"/>
  <c r="G1225" i="1" s="1"/>
  <c r="D1224" i="1"/>
  <c r="C1224" i="1"/>
  <c r="G1224" i="1" s="1"/>
  <c r="D1223" i="1"/>
  <c r="H1223" i="1" s="1"/>
  <c r="C1223" i="1"/>
  <c r="D1221" i="1"/>
  <c r="C1221" i="1"/>
  <c r="G1221" i="1" s="1"/>
  <c r="H1220" i="1"/>
  <c r="D1220" i="1"/>
  <c r="C1220" i="1"/>
  <c r="G1220" i="1" s="1"/>
  <c r="H1219" i="1"/>
  <c r="G1219" i="1"/>
  <c r="D1219" i="1"/>
  <c r="C1219" i="1"/>
  <c r="D1218" i="1"/>
  <c r="H1218" i="1" s="1"/>
  <c r="C1218" i="1"/>
  <c r="D1217" i="1"/>
  <c r="H1217" i="1" s="1"/>
  <c r="C1217"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D1165" i="1"/>
  <c r="C1165" i="1"/>
  <c r="G1165" i="1" s="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G1157" i="1" s="1"/>
  <c r="H1156" i="1"/>
  <c r="G1156" i="1"/>
  <c r="D1156" i="1"/>
  <c r="C1156" i="1"/>
  <c r="H1155" i="1"/>
  <c r="G1155" i="1"/>
  <c r="D1155" i="1"/>
  <c r="C1155" i="1"/>
  <c r="D1154" i="1"/>
  <c r="C1154" i="1"/>
  <c r="G1154" i="1" s="1"/>
  <c r="H1151" i="1"/>
  <c r="G1151" i="1"/>
  <c r="D1151" i="1"/>
  <c r="C1151" i="1"/>
  <c r="H1150" i="1"/>
  <c r="G1150" i="1"/>
  <c r="D1150" i="1"/>
  <c r="C1150" i="1"/>
  <c r="D1149" i="1"/>
  <c r="C1149" i="1"/>
  <c r="D1148" i="1"/>
  <c r="C1148" i="1"/>
  <c r="H1147" i="1"/>
  <c r="G1147" i="1"/>
  <c r="D1147" i="1"/>
  <c r="C1147" i="1"/>
  <c r="H1146" i="1"/>
  <c r="G1146" i="1"/>
  <c r="D1146" i="1"/>
  <c r="C1146" i="1"/>
  <c r="H1145" i="1"/>
  <c r="G1145" i="1"/>
  <c r="D1145" i="1"/>
  <c r="C1145" i="1"/>
  <c r="H1144" i="1"/>
  <c r="G1144" i="1"/>
  <c r="D1144" i="1"/>
  <c r="C1144" i="1"/>
  <c r="D1143" i="1"/>
  <c r="C1143" i="1"/>
  <c r="C1142" i="1"/>
  <c r="D1141" i="1"/>
  <c r="C1141" i="1"/>
  <c r="H1140" i="1"/>
  <c r="G1140" i="1"/>
  <c r="D1140" i="1"/>
  <c r="C1140" i="1"/>
  <c r="H1139" i="1"/>
  <c r="G1139" i="1"/>
  <c r="D1139" i="1"/>
  <c r="C1139" i="1"/>
  <c r="G1138" i="1"/>
  <c r="D1138" i="1"/>
  <c r="C1138" i="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C1125" i="1"/>
  <c r="C1124" i="1"/>
  <c r="H1123" i="1"/>
  <c r="G1123" i="1"/>
  <c r="D1123" i="1"/>
  <c r="C1123" i="1"/>
  <c r="H1122" i="1"/>
  <c r="G1122" i="1"/>
  <c r="D1122" i="1"/>
  <c r="C1122" i="1"/>
  <c r="D1121" i="1"/>
  <c r="C1121" i="1"/>
  <c r="G1121" i="1" s="1"/>
  <c r="D1120" i="1"/>
  <c r="C1120" i="1"/>
  <c r="G1120" i="1" s="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D1060" i="1"/>
  <c r="G1060" i="1" s="1"/>
  <c r="C1060" i="1"/>
  <c r="H1059" i="1"/>
  <c r="G1059" i="1"/>
  <c r="D1059" i="1"/>
  <c r="C1059" i="1"/>
  <c r="H1058" i="1"/>
  <c r="G1058" i="1"/>
  <c r="D1058" i="1"/>
  <c r="C1058" i="1"/>
  <c r="H1057" i="1"/>
  <c r="G1057" i="1"/>
  <c r="D1057" i="1"/>
  <c r="C1057" i="1"/>
  <c r="D1056" i="1"/>
  <c r="G1056" i="1" s="1"/>
  <c r="C1056" i="1"/>
  <c r="H1055" i="1"/>
  <c r="G1055" i="1"/>
  <c r="D1055" i="1"/>
  <c r="C1055" i="1"/>
  <c r="H1054" i="1"/>
  <c r="D1054" i="1"/>
  <c r="G1054" i="1" s="1"/>
  <c r="C1054" i="1"/>
  <c r="H1053" i="1"/>
  <c r="G1053" i="1"/>
  <c r="D1053" i="1"/>
  <c r="C1053" i="1"/>
  <c r="H1052" i="1"/>
  <c r="G1052" i="1"/>
  <c r="D1052" i="1"/>
  <c r="C1052" i="1"/>
  <c r="H1051" i="1"/>
  <c r="G1051" i="1"/>
  <c r="D1051" i="1"/>
  <c r="C1051" i="1"/>
  <c r="D1050" i="1"/>
  <c r="C1050" i="1"/>
  <c r="H1049" i="1"/>
  <c r="G1049" i="1"/>
  <c r="D1049" i="1"/>
  <c r="C1049" i="1"/>
  <c r="D1048" i="1"/>
  <c r="C1048" i="1"/>
  <c r="D1047" i="1"/>
  <c r="C1047" i="1"/>
  <c r="H1045" i="1"/>
  <c r="G1045" i="1"/>
  <c r="D1045" i="1"/>
  <c r="C1045" i="1"/>
  <c r="H1044" i="1"/>
  <c r="G1044" i="1"/>
  <c r="D1044" i="1"/>
  <c r="C1044" i="1"/>
  <c r="G1043" i="1"/>
  <c r="D1043" i="1"/>
  <c r="C1043" i="1"/>
  <c r="H1043" i="1" s="1"/>
  <c r="H1042" i="1"/>
  <c r="G1042" i="1"/>
  <c r="D1042" i="1"/>
  <c r="C1042" i="1"/>
  <c r="D1040" i="1"/>
  <c r="H1040" i="1" s="1"/>
  <c r="C1040" i="1"/>
  <c r="G1040" i="1" s="1"/>
  <c r="D1039" i="1"/>
  <c r="C1039" i="1"/>
  <c r="H1038" i="1"/>
  <c r="G1038" i="1"/>
  <c r="D1038" i="1"/>
  <c r="C1038" i="1"/>
  <c r="H1037" i="1"/>
  <c r="G1037" i="1"/>
  <c r="D1037" i="1"/>
  <c r="C1037" i="1"/>
  <c r="H1036" i="1"/>
  <c r="G1036" i="1"/>
  <c r="D1036" i="1"/>
  <c r="C1036" i="1"/>
  <c r="D1035" i="1"/>
  <c r="C1035" i="1"/>
  <c r="H1035" i="1" s="1"/>
  <c r="D1034" i="1"/>
  <c r="C1034" i="1"/>
  <c r="D1033" i="1"/>
  <c r="C1033" i="1"/>
  <c r="H1033" i="1" s="1"/>
  <c r="D1032" i="1"/>
  <c r="C1032" i="1"/>
  <c r="H1032" i="1" s="1"/>
  <c r="H1031" i="1"/>
  <c r="G1031" i="1"/>
  <c r="D1031" i="1"/>
  <c r="C1031" i="1"/>
  <c r="D1030" i="1"/>
  <c r="C1030" i="1"/>
  <c r="H1030" i="1" s="1"/>
  <c r="H1029" i="1"/>
  <c r="G1029" i="1"/>
  <c r="D1029" i="1"/>
  <c r="C1029" i="1"/>
  <c r="D1028" i="1"/>
  <c r="H1028" i="1" s="1"/>
  <c r="C1028" i="1"/>
  <c r="H1027" i="1"/>
  <c r="G1027" i="1"/>
  <c r="D1027" i="1"/>
  <c r="C1027" i="1"/>
  <c r="H1026" i="1"/>
  <c r="G1026" i="1"/>
  <c r="D1026" i="1"/>
  <c r="C1026"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C1015" i="1"/>
  <c r="H1015" i="1" s="1"/>
  <c r="D1014" i="1"/>
  <c r="C1014" i="1"/>
  <c r="H1014" i="1" s="1"/>
  <c r="D1013" i="1"/>
  <c r="C1013" i="1"/>
  <c r="D1012" i="1"/>
  <c r="H1012" i="1" s="1"/>
  <c r="C1012" i="1"/>
  <c r="H1011" i="1"/>
  <c r="G1011" i="1"/>
  <c r="D1011" i="1"/>
  <c r="C1011" i="1"/>
  <c r="D1010" i="1"/>
  <c r="G1010" i="1" s="1"/>
  <c r="C1010" i="1"/>
  <c r="H1010" i="1" s="1"/>
  <c r="H1009" i="1"/>
  <c r="G1009" i="1"/>
  <c r="D1009" i="1"/>
  <c r="C1009" i="1"/>
  <c r="H1008" i="1"/>
  <c r="G1008" i="1"/>
  <c r="D1008" i="1"/>
  <c r="C1008" i="1"/>
  <c r="G1007" i="1"/>
  <c r="D1007" i="1"/>
  <c r="C1007" i="1"/>
  <c r="D1006" i="1"/>
  <c r="C1006" i="1"/>
  <c r="H1005" i="1"/>
  <c r="G1005" i="1"/>
  <c r="D1005" i="1"/>
  <c r="C1005" i="1"/>
  <c r="D1004" i="1"/>
  <c r="C1004" i="1"/>
  <c r="D1003" i="1"/>
  <c r="C1003" i="1"/>
  <c r="D1002" i="1"/>
  <c r="C1002" i="1"/>
  <c r="D1001" i="1"/>
  <c r="C1001" i="1"/>
  <c r="D1000" i="1"/>
  <c r="C1000" i="1"/>
  <c r="H1000" i="1" s="1"/>
  <c r="H999" i="1"/>
  <c r="D999" i="1"/>
  <c r="G999" i="1" s="1"/>
  <c r="C999" i="1"/>
  <c r="D998" i="1"/>
  <c r="C998" i="1"/>
  <c r="D997" i="1"/>
  <c r="C997" i="1"/>
  <c r="D996" i="1"/>
  <c r="C996" i="1"/>
  <c r="D995" i="1"/>
  <c r="C995" i="1"/>
  <c r="D994" i="1"/>
  <c r="C994" i="1"/>
  <c r="D993" i="1"/>
  <c r="C993" i="1"/>
  <c r="H993" i="1" s="1"/>
  <c r="H992" i="1"/>
  <c r="G992" i="1"/>
  <c r="D992" i="1"/>
  <c r="C992" i="1"/>
  <c r="C991" i="1"/>
  <c r="H989" i="1"/>
  <c r="D989" i="1"/>
  <c r="C989" i="1"/>
  <c r="G989" i="1" s="1"/>
  <c r="D988" i="1"/>
  <c r="G988" i="1" s="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G951" i="1" s="1"/>
  <c r="C951" i="1"/>
  <c r="D950" i="1"/>
  <c r="C950" i="1"/>
  <c r="G950" i="1" s="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D916" i="1"/>
  <c r="C916" i="1"/>
  <c r="G916" i="1" s="1"/>
  <c r="D915" i="1"/>
  <c r="C915" i="1"/>
  <c r="H914" i="1"/>
  <c r="D914" i="1"/>
  <c r="C914" i="1"/>
  <c r="G914" i="1" s="1"/>
  <c r="H913" i="1"/>
  <c r="D913" i="1"/>
  <c r="C913" i="1"/>
  <c r="G913" i="1" s="1"/>
  <c r="D912" i="1"/>
  <c r="C912" i="1"/>
  <c r="G912" i="1" s="1"/>
  <c r="G911" i="1"/>
  <c r="D911" i="1"/>
  <c r="C911" i="1"/>
  <c r="H911" i="1" s="1"/>
  <c r="G910" i="1"/>
  <c r="D910" i="1"/>
  <c r="C910" i="1"/>
  <c r="H910" i="1" s="1"/>
  <c r="D909" i="1"/>
  <c r="C909" i="1"/>
  <c r="H909" i="1" s="1"/>
  <c r="D908" i="1"/>
  <c r="C908" i="1"/>
  <c r="H908" i="1" s="1"/>
  <c r="G907" i="1"/>
  <c r="D907" i="1"/>
  <c r="C907" i="1"/>
  <c r="H907" i="1" s="1"/>
  <c r="G906" i="1"/>
  <c r="D906" i="1"/>
  <c r="C906" i="1"/>
  <c r="H906" i="1" s="1"/>
  <c r="D905" i="1"/>
  <c r="C905" i="1"/>
  <c r="H905" i="1" s="1"/>
  <c r="D904" i="1"/>
  <c r="C904" i="1"/>
  <c r="H904" i="1" s="1"/>
  <c r="G903" i="1"/>
  <c r="D903" i="1"/>
  <c r="C903" i="1"/>
  <c r="H903" i="1" s="1"/>
  <c r="G902" i="1"/>
  <c r="D902" i="1"/>
  <c r="C902" i="1"/>
  <c r="H902" i="1" s="1"/>
  <c r="D901" i="1"/>
  <c r="C901" i="1"/>
  <c r="H901" i="1" s="1"/>
  <c r="D900" i="1"/>
  <c r="C900" i="1"/>
  <c r="H900" i="1" s="1"/>
  <c r="G899" i="1"/>
  <c r="D899" i="1"/>
  <c r="C899" i="1"/>
  <c r="H899" i="1" s="1"/>
  <c r="G898" i="1"/>
  <c r="D898" i="1"/>
  <c r="C898" i="1"/>
  <c r="H898" i="1" s="1"/>
  <c r="D897" i="1"/>
  <c r="C897" i="1"/>
  <c r="H897" i="1" s="1"/>
  <c r="D896" i="1"/>
  <c r="C896" i="1"/>
  <c r="H896" i="1" s="1"/>
  <c r="G895" i="1"/>
  <c r="D895" i="1"/>
  <c r="C895" i="1"/>
  <c r="H895" i="1" s="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H887" i="1" s="1"/>
  <c r="G886" i="1"/>
  <c r="D886" i="1"/>
  <c r="C886" i="1"/>
  <c r="H886" i="1" s="1"/>
  <c r="D885" i="1"/>
  <c r="C885" i="1"/>
  <c r="H885" i="1" s="1"/>
  <c r="D884" i="1"/>
  <c r="C884" i="1"/>
  <c r="H884" i="1" s="1"/>
  <c r="G883" i="1"/>
  <c r="D883" i="1"/>
  <c r="C883" i="1"/>
  <c r="H883" i="1" s="1"/>
  <c r="G882" i="1"/>
  <c r="D882" i="1"/>
  <c r="C882" i="1"/>
  <c r="H882" i="1" s="1"/>
  <c r="D881" i="1"/>
  <c r="C881" i="1"/>
  <c r="H881" i="1" s="1"/>
  <c r="D880" i="1"/>
  <c r="C880" i="1"/>
  <c r="H880" i="1" s="1"/>
  <c r="G879" i="1"/>
  <c r="D879" i="1"/>
  <c r="C879" i="1"/>
  <c r="H879" i="1" s="1"/>
  <c r="G878" i="1"/>
  <c r="D878" i="1"/>
  <c r="C878" i="1"/>
  <c r="H878" i="1" s="1"/>
  <c r="D877" i="1"/>
  <c r="C877" i="1"/>
  <c r="H877" i="1" s="1"/>
  <c r="D876" i="1"/>
  <c r="C876" i="1"/>
  <c r="H876" i="1" s="1"/>
  <c r="G875" i="1"/>
  <c r="D875" i="1"/>
  <c r="C875" i="1"/>
  <c r="H875" i="1" s="1"/>
  <c r="G874" i="1"/>
  <c r="D874" i="1"/>
  <c r="C874" i="1"/>
  <c r="H874" i="1" s="1"/>
  <c r="D873" i="1"/>
  <c r="C873" i="1"/>
  <c r="H873" i="1" s="1"/>
  <c r="D872" i="1"/>
  <c r="C872" i="1"/>
  <c r="H872" i="1" s="1"/>
  <c r="G871" i="1"/>
  <c r="D871" i="1"/>
  <c r="C871" i="1"/>
  <c r="H871" i="1" s="1"/>
  <c r="G870" i="1"/>
  <c r="D870" i="1"/>
  <c r="C870" i="1"/>
  <c r="H870" i="1" s="1"/>
  <c r="D869" i="1"/>
  <c r="C869" i="1"/>
  <c r="H869" i="1" s="1"/>
  <c r="D868" i="1"/>
  <c r="C868" i="1"/>
  <c r="H868" i="1" s="1"/>
  <c r="G867" i="1"/>
  <c r="D867" i="1"/>
  <c r="C867" i="1"/>
  <c r="H867" i="1" s="1"/>
  <c r="G866" i="1"/>
  <c r="D866" i="1"/>
  <c r="C866" i="1"/>
  <c r="H866" i="1" s="1"/>
  <c r="D865" i="1"/>
  <c r="C865" i="1"/>
  <c r="H865" i="1" s="1"/>
  <c r="D864" i="1"/>
  <c r="C864" i="1"/>
  <c r="H864" i="1" s="1"/>
  <c r="G863" i="1"/>
  <c r="D863" i="1"/>
  <c r="C863" i="1"/>
  <c r="H863" i="1" s="1"/>
  <c r="G862" i="1"/>
  <c r="D862" i="1"/>
  <c r="C862" i="1"/>
  <c r="H862" i="1" s="1"/>
  <c r="D861" i="1"/>
  <c r="C861" i="1"/>
  <c r="H861" i="1" s="1"/>
  <c r="D860" i="1"/>
  <c r="C860" i="1"/>
  <c r="H860" i="1" s="1"/>
  <c r="G859" i="1"/>
  <c r="D859" i="1"/>
  <c r="C859" i="1"/>
  <c r="H859" i="1" s="1"/>
  <c r="G858" i="1"/>
  <c r="D858" i="1"/>
  <c r="C858" i="1"/>
  <c r="H858" i="1" s="1"/>
  <c r="D857" i="1"/>
  <c r="C857" i="1"/>
  <c r="H857" i="1" s="1"/>
  <c r="D856" i="1"/>
  <c r="C856" i="1"/>
  <c r="H856" i="1" s="1"/>
  <c r="G855" i="1"/>
  <c r="D855" i="1"/>
  <c r="C855" i="1"/>
  <c r="H855" i="1" s="1"/>
  <c r="G854" i="1"/>
  <c r="D854" i="1"/>
  <c r="C854" i="1"/>
  <c r="H854" i="1" s="1"/>
  <c r="D853" i="1"/>
  <c r="C853" i="1"/>
  <c r="H853" i="1" s="1"/>
  <c r="D852" i="1"/>
  <c r="C852" i="1"/>
  <c r="H852" i="1" s="1"/>
  <c r="G851" i="1"/>
  <c r="D851" i="1"/>
  <c r="C851" i="1"/>
  <c r="H851" i="1" s="1"/>
  <c r="G850" i="1"/>
  <c r="D850" i="1"/>
  <c r="C850" i="1"/>
  <c r="H850" i="1" s="1"/>
  <c r="D849" i="1"/>
  <c r="C849" i="1"/>
  <c r="H849" i="1" s="1"/>
  <c r="D848" i="1"/>
  <c r="C848" i="1"/>
  <c r="H848" i="1" s="1"/>
  <c r="G847" i="1"/>
  <c r="D847" i="1"/>
  <c r="C847" i="1"/>
  <c r="H847" i="1" s="1"/>
  <c r="G846" i="1"/>
  <c r="D846" i="1"/>
  <c r="C846" i="1"/>
  <c r="H846" i="1" s="1"/>
  <c r="D845" i="1"/>
  <c r="C845" i="1"/>
  <c r="H845" i="1" s="1"/>
  <c r="D844" i="1"/>
  <c r="C844" i="1"/>
  <c r="H844" i="1" s="1"/>
  <c r="G843" i="1"/>
  <c r="D843" i="1"/>
  <c r="C843" i="1"/>
  <c r="H843" i="1" s="1"/>
  <c r="G842" i="1"/>
  <c r="D842" i="1"/>
  <c r="C842" i="1"/>
  <c r="H842" i="1" s="1"/>
  <c r="D841" i="1"/>
  <c r="C841" i="1"/>
  <c r="H841" i="1" s="1"/>
  <c r="D840" i="1"/>
  <c r="C840" i="1"/>
  <c r="H840" i="1" s="1"/>
  <c r="G839" i="1"/>
  <c r="D839" i="1"/>
  <c r="C839" i="1"/>
  <c r="H839" i="1" s="1"/>
  <c r="G838" i="1"/>
  <c r="D838" i="1"/>
  <c r="C838" i="1"/>
  <c r="H838" i="1" s="1"/>
  <c r="D837" i="1"/>
  <c r="C837" i="1"/>
  <c r="H837" i="1" s="1"/>
  <c r="D836" i="1"/>
  <c r="C836" i="1"/>
  <c r="H836" i="1" s="1"/>
  <c r="G835" i="1"/>
  <c r="D835" i="1"/>
  <c r="C835" i="1"/>
  <c r="H835" i="1" s="1"/>
  <c r="G834" i="1"/>
  <c r="D834" i="1"/>
  <c r="C834" i="1"/>
  <c r="H834" i="1" s="1"/>
  <c r="D833" i="1"/>
  <c r="C833" i="1"/>
  <c r="H833" i="1" s="1"/>
  <c r="D832" i="1"/>
  <c r="C832" i="1"/>
  <c r="H832" i="1" s="1"/>
  <c r="G831" i="1"/>
  <c r="D831" i="1"/>
  <c r="C831" i="1"/>
  <c r="H831" i="1" s="1"/>
  <c r="G830" i="1"/>
  <c r="D830" i="1"/>
  <c r="C830" i="1"/>
  <c r="H830" i="1" s="1"/>
  <c r="D829" i="1"/>
  <c r="C829" i="1"/>
  <c r="H829" i="1" s="1"/>
  <c r="D828" i="1"/>
  <c r="C828" i="1"/>
  <c r="H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H718" i="1"/>
  <c r="D718" i="1"/>
  <c r="C718" i="1"/>
  <c r="G718" i="1" s="1"/>
  <c r="H717" i="1"/>
  <c r="D717" i="1"/>
  <c r="C717" i="1"/>
  <c r="G717" i="1" s="1"/>
  <c r="D716" i="1"/>
  <c r="C716" i="1"/>
  <c r="G716" i="1" s="1"/>
  <c r="H715" i="1"/>
  <c r="D715" i="1"/>
  <c r="C715" i="1"/>
  <c r="G715" i="1" s="1"/>
  <c r="H714" i="1"/>
  <c r="D714" i="1"/>
  <c r="C714" i="1"/>
  <c r="G714" i="1" s="1"/>
  <c r="H713" i="1"/>
  <c r="D713" i="1"/>
  <c r="C713" i="1"/>
  <c r="G713" i="1" s="1"/>
  <c r="H712" i="1"/>
  <c r="D712" i="1"/>
  <c r="C712" i="1"/>
  <c r="G712" i="1" s="1"/>
  <c r="H711" i="1"/>
  <c r="D711" i="1"/>
  <c r="C711" i="1"/>
  <c r="G711" i="1" s="1"/>
  <c r="D710" i="1"/>
  <c r="H710" i="1" s="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C645" i="1"/>
  <c r="D644" i="1"/>
  <c r="C644" i="1"/>
  <c r="G644" i="1" s="1"/>
  <c r="D643" i="1"/>
  <c r="C643" i="1"/>
  <c r="D642" i="1"/>
  <c r="C642" i="1"/>
  <c r="H642" i="1" s="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G558" i="1"/>
  <c r="D558" i="1"/>
  <c r="C558" i="1"/>
  <c r="H558" i="1" s="1"/>
  <c r="D557" i="1"/>
  <c r="G557" i="1" s="1"/>
  <c r="C557" i="1"/>
  <c r="D556" i="1"/>
  <c r="C556" i="1"/>
  <c r="D555" i="1"/>
  <c r="C555" i="1"/>
  <c r="G555" i="1" s="1"/>
  <c r="G554" i="1"/>
  <c r="D554" i="1"/>
  <c r="C554" i="1"/>
  <c r="G553" i="1"/>
  <c r="D553" i="1"/>
  <c r="H553" i="1" s="1"/>
  <c r="C553" i="1"/>
  <c r="D552" i="1"/>
  <c r="C552" i="1"/>
  <c r="G552" i="1" s="1"/>
  <c r="D551" i="1"/>
  <c r="C551" i="1"/>
  <c r="G551" i="1" s="1"/>
  <c r="G550" i="1"/>
  <c r="D550" i="1"/>
  <c r="C550" i="1"/>
  <c r="D549" i="1"/>
  <c r="H549" i="1" s="1"/>
  <c r="C549" i="1"/>
  <c r="D548" i="1"/>
  <c r="C548" i="1"/>
  <c r="G548" i="1" s="1"/>
  <c r="D547" i="1"/>
  <c r="C547" i="1"/>
  <c r="G547" i="1" s="1"/>
  <c r="D546" i="1"/>
  <c r="C546" i="1"/>
  <c r="D545" i="1"/>
  <c r="C545" i="1"/>
  <c r="G545" i="1" s="1"/>
  <c r="D544" i="1"/>
  <c r="C544" i="1"/>
  <c r="D543" i="1"/>
  <c r="H543" i="1" s="1"/>
  <c r="C543" i="1"/>
  <c r="D542" i="1"/>
  <c r="C542" i="1"/>
  <c r="G541" i="1"/>
  <c r="D541" i="1"/>
  <c r="C541" i="1"/>
  <c r="D540" i="1"/>
  <c r="C540" i="1"/>
  <c r="D539" i="1"/>
  <c r="C539" i="1"/>
  <c r="G539" i="1" s="1"/>
  <c r="D538" i="1"/>
  <c r="C538" i="1"/>
  <c r="D537" i="1"/>
  <c r="C537" i="1"/>
  <c r="G537" i="1" s="1"/>
  <c r="D536" i="1"/>
  <c r="C536" i="1"/>
  <c r="D535" i="1"/>
  <c r="H535" i="1" s="1"/>
  <c r="C535" i="1"/>
  <c r="D534" i="1"/>
  <c r="C534" i="1"/>
  <c r="G533" i="1"/>
  <c r="D533" i="1"/>
  <c r="C533" i="1"/>
  <c r="D532" i="1"/>
  <c r="C532" i="1"/>
  <c r="D531" i="1"/>
  <c r="C531" i="1"/>
  <c r="G531" i="1" s="1"/>
  <c r="D530" i="1"/>
  <c r="C530" i="1"/>
  <c r="D529" i="1"/>
  <c r="C529" i="1"/>
  <c r="G529" i="1" s="1"/>
  <c r="D528" i="1"/>
  <c r="C528" i="1"/>
  <c r="D527" i="1"/>
  <c r="H527" i="1" s="1"/>
  <c r="C527" i="1"/>
  <c r="D526" i="1"/>
  <c r="C526" i="1"/>
  <c r="G525" i="1"/>
  <c r="D525" i="1"/>
  <c r="C525" i="1"/>
  <c r="D524" i="1"/>
  <c r="C524" i="1"/>
  <c r="D523" i="1"/>
  <c r="D521" i="1"/>
  <c r="H521" i="1" s="1"/>
  <c r="C521" i="1"/>
  <c r="D520" i="1"/>
  <c r="G520" i="1" s="1"/>
  <c r="C520" i="1"/>
  <c r="D519" i="1"/>
  <c r="G519" i="1" s="1"/>
  <c r="C519" i="1"/>
  <c r="D518" i="1"/>
  <c r="G518" i="1" s="1"/>
  <c r="C518" i="1"/>
  <c r="D517" i="1"/>
  <c r="G517" i="1" s="1"/>
  <c r="C517" i="1"/>
  <c r="D516" i="1"/>
  <c r="G516" i="1" s="1"/>
  <c r="C516" i="1"/>
  <c r="D515" i="1"/>
  <c r="G515" i="1" s="1"/>
  <c r="C515" i="1"/>
  <c r="D514" i="1"/>
  <c r="G514" i="1" s="1"/>
  <c r="C514" i="1"/>
  <c r="D513" i="1"/>
  <c r="G513" i="1" s="1"/>
  <c r="C513" i="1"/>
  <c r="D512" i="1"/>
  <c r="G512" i="1" s="1"/>
  <c r="C512" i="1"/>
  <c r="D511" i="1"/>
  <c r="G511" i="1" s="1"/>
  <c r="C511" i="1"/>
  <c r="D510" i="1"/>
  <c r="G510" i="1" s="1"/>
  <c r="C510" i="1"/>
  <c r="D509" i="1"/>
  <c r="G509" i="1" s="1"/>
  <c r="C509" i="1"/>
  <c r="D508" i="1"/>
  <c r="G508" i="1" s="1"/>
  <c r="C508" i="1"/>
  <c r="D507" i="1"/>
  <c r="G507" i="1" s="1"/>
  <c r="C507" i="1"/>
  <c r="D506" i="1"/>
  <c r="G506" i="1" s="1"/>
  <c r="C506" i="1"/>
  <c r="D505" i="1"/>
  <c r="G505" i="1" s="1"/>
  <c r="C505" i="1"/>
  <c r="D504" i="1"/>
  <c r="G504" i="1" s="1"/>
  <c r="C504" i="1"/>
  <c r="D503" i="1"/>
  <c r="G503" i="1" s="1"/>
  <c r="C503" i="1"/>
  <c r="D502" i="1"/>
  <c r="G502" i="1" s="1"/>
  <c r="C502" i="1"/>
  <c r="D501" i="1"/>
  <c r="G501" i="1" s="1"/>
  <c r="C501" i="1"/>
  <c r="D500" i="1"/>
  <c r="G500" i="1" s="1"/>
  <c r="C500" i="1"/>
  <c r="D499" i="1"/>
  <c r="G499" i="1" s="1"/>
  <c r="C499" i="1"/>
  <c r="D498" i="1"/>
  <c r="G498" i="1" s="1"/>
  <c r="C498" i="1"/>
  <c r="D497" i="1"/>
  <c r="G497" i="1" s="1"/>
  <c r="C497" i="1"/>
  <c r="D496" i="1"/>
  <c r="G496" i="1" s="1"/>
  <c r="C496" i="1"/>
  <c r="D495" i="1"/>
  <c r="G495" i="1" s="1"/>
  <c r="C495" i="1"/>
  <c r="D494" i="1"/>
  <c r="G494" i="1" s="1"/>
  <c r="C494" i="1"/>
  <c r="D493" i="1"/>
  <c r="G493" i="1" s="1"/>
  <c r="C493" i="1"/>
  <c r="D492" i="1"/>
  <c r="G492" i="1" s="1"/>
  <c r="C492" i="1"/>
  <c r="D491" i="1"/>
  <c r="G491" i="1" s="1"/>
  <c r="C491" i="1"/>
  <c r="D490" i="1"/>
  <c r="G490" i="1" s="1"/>
  <c r="C490" i="1"/>
  <c r="D489" i="1"/>
  <c r="G489" i="1" s="1"/>
  <c r="C489" i="1"/>
  <c r="D488" i="1"/>
  <c r="G488" i="1" s="1"/>
  <c r="C488" i="1"/>
  <c r="D487" i="1"/>
  <c r="G487" i="1" s="1"/>
  <c r="C487" i="1"/>
  <c r="D486" i="1"/>
  <c r="G486" i="1" s="1"/>
  <c r="C486" i="1"/>
  <c r="D485" i="1"/>
  <c r="G485" i="1" s="1"/>
  <c r="C485" i="1"/>
  <c r="D484" i="1"/>
  <c r="G484" i="1" s="1"/>
  <c r="C484" i="1"/>
  <c r="D483" i="1"/>
  <c r="G483" i="1" s="1"/>
  <c r="C483" i="1"/>
  <c r="D482" i="1"/>
  <c r="G482" i="1" s="1"/>
  <c r="C482" i="1"/>
  <c r="D481" i="1"/>
  <c r="G481" i="1" s="1"/>
  <c r="C481" i="1"/>
  <c r="D480" i="1"/>
  <c r="G480" i="1" s="1"/>
  <c r="C480" i="1"/>
  <c r="H479" i="1"/>
  <c r="D479" i="1"/>
  <c r="G479" i="1" s="1"/>
  <c r="C479" i="1"/>
  <c r="H478" i="1"/>
  <c r="D478" i="1"/>
  <c r="G478" i="1" s="1"/>
  <c r="C478" i="1"/>
  <c r="H477" i="1"/>
  <c r="D477" i="1"/>
  <c r="G477" i="1" s="1"/>
  <c r="C477" i="1"/>
  <c r="H476" i="1"/>
  <c r="D476" i="1"/>
  <c r="G476" i="1" s="1"/>
  <c r="C476" i="1"/>
  <c r="H475" i="1"/>
  <c r="D475" i="1"/>
  <c r="G475" i="1" s="1"/>
  <c r="C475" i="1"/>
  <c r="H474" i="1"/>
  <c r="D474" i="1"/>
  <c r="G474" i="1" s="1"/>
  <c r="C474" i="1"/>
  <c r="D473" i="1"/>
  <c r="C473" i="1"/>
  <c r="D472" i="1"/>
  <c r="C472" i="1"/>
  <c r="H472" i="1" s="1"/>
  <c r="D471" i="1"/>
  <c r="G471" i="1" s="1"/>
  <c r="C471" i="1"/>
  <c r="D470" i="1"/>
  <c r="C470" i="1"/>
  <c r="D469" i="1"/>
  <c r="C469" i="1"/>
  <c r="H469" i="1" s="1"/>
  <c r="D468" i="1"/>
  <c r="G468" i="1" s="1"/>
  <c r="C468" i="1"/>
  <c r="D467" i="1"/>
  <c r="C467" i="1"/>
  <c r="D465" i="1"/>
  <c r="C465" i="1"/>
  <c r="G465" i="1" s="1"/>
  <c r="D464" i="1"/>
  <c r="C464" i="1"/>
  <c r="D463" i="1"/>
  <c r="C463" i="1"/>
  <c r="D462" i="1"/>
  <c r="C462" i="1"/>
  <c r="H461" i="1"/>
  <c r="D461" i="1"/>
  <c r="C461" i="1"/>
  <c r="D460" i="1"/>
  <c r="C460" i="1"/>
  <c r="D459" i="1"/>
  <c r="C459" i="1"/>
  <c r="D458" i="1"/>
  <c r="C458" i="1"/>
  <c r="H458" i="1" s="1"/>
  <c r="D457" i="1"/>
  <c r="C457" i="1"/>
  <c r="D456" i="1"/>
  <c r="C456" i="1"/>
  <c r="H455" i="1"/>
  <c r="D455" i="1"/>
  <c r="G455" i="1" s="1"/>
  <c r="C455" i="1"/>
  <c r="D454" i="1"/>
  <c r="C454" i="1"/>
  <c r="D452" i="1"/>
  <c r="C452" i="1"/>
  <c r="H452" i="1" s="1"/>
  <c r="D451" i="1"/>
  <c r="C451" i="1"/>
  <c r="D450" i="1"/>
  <c r="C450" i="1"/>
  <c r="G449" i="1"/>
  <c r="D449" i="1"/>
  <c r="C449" i="1"/>
  <c r="H449" i="1" s="1"/>
  <c r="D448" i="1"/>
  <c r="C448" i="1"/>
  <c r="D447" i="1"/>
  <c r="C447" i="1"/>
  <c r="G446" i="1"/>
  <c r="D446" i="1"/>
  <c r="C446" i="1"/>
  <c r="D445" i="1"/>
  <c r="C445" i="1"/>
  <c r="D444" i="1"/>
  <c r="C444" i="1"/>
  <c r="H444" i="1" s="1"/>
  <c r="D443" i="1"/>
  <c r="C443" i="1"/>
  <c r="D442" i="1"/>
  <c r="C442" i="1"/>
  <c r="G441" i="1"/>
  <c r="D441" i="1"/>
  <c r="C441" i="1"/>
  <c r="H441" i="1" s="1"/>
  <c r="D440" i="1"/>
  <c r="C440" i="1"/>
  <c r="H440" i="1" s="1"/>
  <c r="D439" i="1"/>
  <c r="C439" i="1"/>
  <c r="D438" i="1"/>
  <c r="G438" i="1" s="1"/>
  <c r="C438" i="1"/>
  <c r="D437" i="1"/>
  <c r="C437" i="1"/>
  <c r="H437" i="1" s="1"/>
  <c r="D436" i="1"/>
  <c r="C436" i="1"/>
  <c r="H436" i="1" s="1"/>
  <c r="D435" i="1"/>
  <c r="C435" i="1"/>
  <c r="D434" i="1"/>
  <c r="C434" i="1"/>
  <c r="D433" i="1"/>
  <c r="C433" i="1"/>
  <c r="H433" i="1" s="1"/>
  <c r="D432" i="1"/>
  <c r="C432" i="1"/>
  <c r="H432" i="1" s="1"/>
  <c r="D431" i="1"/>
  <c r="C431" i="1"/>
  <c r="D430" i="1"/>
  <c r="G430" i="1" s="1"/>
  <c r="C430" i="1"/>
  <c r="G429" i="1"/>
  <c r="D429" i="1"/>
  <c r="C429" i="1"/>
  <c r="H429" i="1" s="1"/>
  <c r="D428" i="1"/>
  <c r="C428" i="1"/>
  <c r="H428" i="1" s="1"/>
  <c r="D427" i="1"/>
  <c r="C427" i="1"/>
  <c r="D426" i="1"/>
  <c r="C426" i="1"/>
  <c r="D425" i="1"/>
  <c r="C425" i="1"/>
  <c r="H425" i="1" s="1"/>
  <c r="D424" i="1"/>
  <c r="C424" i="1"/>
  <c r="D423" i="1"/>
  <c r="C423" i="1"/>
  <c r="G422" i="1"/>
  <c r="D422" i="1"/>
  <c r="C422" i="1"/>
  <c r="H422" i="1" s="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2" i="1"/>
  <c r="C412" i="1"/>
  <c r="H412" i="1" s="1"/>
  <c r="D411" i="1"/>
  <c r="C411" i="1"/>
  <c r="D406" i="1"/>
  <c r="C406" i="1"/>
  <c r="D405" i="1"/>
  <c r="G405" i="1" s="1"/>
  <c r="C405" i="1"/>
  <c r="D404" i="1"/>
  <c r="C404" i="1"/>
  <c r="D401" i="1"/>
  <c r="C401" i="1"/>
  <c r="D400" i="1"/>
  <c r="C400" i="1"/>
  <c r="D399" i="1"/>
  <c r="G399" i="1" s="1"/>
  <c r="C399" i="1"/>
  <c r="D398" i="1"/>
  <c r="C398" i="1"/>
  <c r="D397" i="1"/>
  <c r="C397" i="1"/>
  <c r="G397" i="1" s="1"/>
  <c r="D396" i="1"/>
  <c r="C396" i="1"/>
  <c r="D395" i="1"/>
  <c r="C395" i="1"/>
  <c r="G394" i="1"/>
  <c r="D394" i="1"/>
  <c r="C394" i="1"/>
  <c r="D393" i="1"/>
  <c r="C393" i="1"/>
  <c r="D392" i="1"/>
  <c r="C392" i="1"/>
  <c r="D391" i="1"/>
  <c r="C391" i="1"/>
  <c r="G390" i="1"/>
  <c r="D390" i="1"/>
  <c r="C390" i="1"/>
  <c r="H390" i="1" s="1"/>
  <c r="D389" i="1"/>
  <c r="C389" i="1"/>
  <c r="D388" i="1"/>
  <c r="C388" i="1"/>
  <c r="D387" i="1"/>
  <c r="G387" i="1" s="1"/>
  <c r="C387" i="1"/>
  <c r="D386" i="1"/>
  <c r="C386" i="1"/>
  <c r="D385" i="1"/>
  <c r="C385" i="1"/>
  <c r="D384" i="1"/>
  <c r="C384" i="1"/>
  <c r="D383" i="1"/>
  <c r="G383" i="1" s="1"/>
  <c r="C383" i="1"/>
  <c r="D382" i="1"/>
  <c r="C382" i="1"/>
  <c r="D381" i="1"/>
  <c r="C381" i="1"/>
  <c r="G381" i="1" s="1"/>
  <c r="D380" i="1"/>
  <c r="C380" i="1"/>
  <c r="D379" i="1"/>
  <c r="C379" i="1"/>
  <c r="H379" i="1" s="1"/>
  <c r="D378" i="1"/>
  <c r="C378" i="1"/>
  <c r="D377" i="1"/>
  <c r="C377" i="1"/>
  <c r="D376" i="1"/>
  <c r="C376" i="1"/>
  <c r="D375" i="1"/>
  <c r="C375" i="1"/>
  <c r="G374" i="1"/>
  <c r="D374" i="1"/>
  <c r="C374" i="1"/>
  <c r="H374" i="1" s="1"/>
  <c r="D373" i="1"/>
  <c r="C373" i="1"/>
  <c r="D372" i="1"/>
  <c r="C372" i="1"/>
  <c r="D371" i="1"/>
  <c r="C371" i="1"/>
  <c r="D370" i="1"/>
  <c r="C370" i="1"/>
  <c r="H370" i="1" s="1"/>
  <c r="D369" i="1"/>
  <c r="H369" i="1" s="1"/>
  <c r="C369" i="1"/>
  <c r="D368" i="1"/>
  <c r="C368" i="1"/>
  <c r="D367" i="1"/>
  <c r="C367" i="1"/>
  <c r="D366" i="1"/>
  <c r="C366" i="1"/>
  <c r="H366" i="1" s="1"/>
  <c r="D365" i="1"/>
  <c r="C365" i="1"/>
  <c r="D364" i="1"/>
  <c r="C364" i="1"/>
  <c r="D363" i="1"/>
  <c r="G363" i="1" s="1"/>
  <c r="C363" i="1"/>
  <c r="H363" i="1" s="1"/>
  <c r="G362" i="1"/>
  <c r="D362" i="1"/>
  <c r="C362" i="1"/>
  <c r="D361" i="1"/>
  <c r="C361" i="1"/>
  <c r="D360" i="1"/>
  <c r="C360" i="1"/>
  <c r="G359" i="1"/>
  <c r="D359" i="1"/>
  <c r="C359" i="1"/>
  <c r="H359" i="1" s="1"/>
  <c r="H357" i="1"/>
  <c r="D357" i="1"/>
  <c r="C357" i="1"/>
  <c r="H356" i="1"/>
  <c r="D356" i="1"/>
  <c r="G356" i="1" s="1"/>
  <c r="C356" i="1"/>
  <c r="D355" i="1"/>
  <c r="C355" i="1"/>
  <c r="H355" i="1" s="1"/>
  <c r="D354" i="1"/>
  <c r="C354" i="1"/>
  <c r="H354" i="1" s="1"/>
  <c r="H353" i="1"/>
  <c r="D353" i="1"/>
  <c r="C353" i="1"/>
  <c r="H352" i="1"/>
  <c r="D352" i="1"/>
  <c r="G352" i="1" s="1"/>
  <c r="C352" i="1"/>
  <c r="D351" i="1"/>
  <c r="C351" i="1"/>
  <c r="H351" i="1" s="1"/>
  <c r="D350" i="1"/>
  <c r="C350" i="1"/>
  <c r="H350" i="1" s="1"/>
  <c r="H349" i="1"/>
  <c r="D349" i="1"/>
  <c r="C349" i="1"/>
  <c r="D348" i="1"/>
  <c r="H348" i="1" s="1"/>
  <c r="C348" i="1"/>
  <c r="D347" i="1"/>
  <c r="C347" i="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H307" i="1" s="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H292" i="1" s="1"/>
  <c r="D291" i="1"/>
  <c r="G291" i="1" s="1"/>
  <c r="C291" i="1"/>
  <c r="D290" i="1"/>
  <c r="C290" i="1"/>
  <c r="H290" i="1" s="1"/>
  <c r="D289" i="1"/>
  <c r="C289" i="1"/>
  <c r="D288" i="1"/>
  <c r="C288" i="1"/>
  <c r="D284" i="1"/>
  <c r="C284" i="1"/>
  <c r="G284" i="1" s="1"/>
  <c r="H283" i="1"/>
  <c r="D283" i="1"/>
  <c r="C283" i="1"/>
  <c r="D282" i="1"/>
  <c r="H282" i="1" s="1"/>
  <c r="C282" i="1"/>
  <c r="D281" i="1"/>
  <c r="C281" i="1"/>
  <c r="H280" i="1"/>
  <c r="D280" i="1"/>
  <c r="C280" i="1"/>
  <c r="G280" i="1" s="1"/>
  <c r="D279" i="1"/>
  <c r="H279" i="1" s="1"/>
  <c r="C279" i="1"/>
  <c r="D278" i="1"/>
  <c r="C278" i="1"/>
  <c r="G278" i="1" s="1"/>
  <c r="D277" i="1"/>
  <c r="C277" i="1"/>
  <c r="D276" i="1"/>
  <c r="H276" i="1" s="1"/>
  <c r="C276" i="1"/>
  <c r="D275" i="1"/>
  <c r="C275" i="1"/>
  <c r="G275" i="1" s="1"/>
  <c r="D274" i="1"/>
  <c r="C274" i="1"/>
  <c r="G274" i="1" s="1"/>
  <c r="H273" i="1"/>
  <c r="D273" i="1"/>
  <c r="C273" i="1"/>
  <c r="G273" i="1" s="1"/>
  <c r="D272" i="1"/>
  <c r="H272" i="1" s="1"/>
  <c r="C272" i="1"/>
  <c r="D271" i="1"/>
  <c r="C271" i="1"/>
  <c r="G271" i="1" s="1"/>
  <c r="D270" i="1"/>
  <c r="C270" i="1"/>
  <c r="G270" i="1" s="1"/>
  <c r="H269" i="1"/>
  <c r="D269" i="1"/>
  <c r="C269" i="1"/>
  <c r="G269" i="1" s="1"/>
  <c r="D268" i="1"/>
  <c r="H268" i="1" s="1"/>
  <c r="C268" i="1"/>
  <c r="D267" i="1"/>
  <c r="C267" i="1"/>
  <c r="G267" i="1" s="1"/>
  <c r="D266" i="1"/>
  <c r="C266" i="1"/>
  <c r="G266" i="1" s="1"/>
  <c r="H265" i="1"/>
  <c r="D265" i="1"/>
  <c r="C265" i="1"/>
  <c r="G265" i="1" s="1"/>
  <c r="D264" i="1"/>
  <c r="H264" i="1" s="1"/>
  <c r="C264" i="1"/>
  <c r="D263" i="1"/>
  <c r="C263" i="1"/>
  <c r="G263" i="1" s="1"/>
  <c r="D262" i="1"/>
  <c r="C262" i="1"/>
  <c r="G262" i="1" s="1"/>
  <c r="H261" i="1"/>
  <c r="D261" i="1"/>
  <c r="C261" i="1"/>
  <c r="G261" i="1" s="1"/>
  <c r="D260" i="1"/>
  <c r="H260" i="1" s="1"/>
  <c r="C260" i="1"/>
  <c r="D259"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G237" i="1" s="1"/>
  <c r="C237" i="1"/>
  <c r="D236" i="1"/>
  <c r="C236" i="1"/>
  <c r="H236" i="1" s="1"/>
  <c r="D235" i="1"/>
  <c r="C235" i="1"/>
  <c r="H235" i="1" s="1"/>
  <c r="H234" i="1"/>
  <c r="D234" i="1"/>
  <c r="C234" i="1"/>
  <c r="D233" i="1"/>
  <c r="C233" i="1"/>
  <c r="D232" i="1"/>
  <c r="C232" i="1"/>
  <c r="H232" i="1" s="1"/>
  <c r="H231" i="1"/>
  <c r="D231" i="1"/>
  <c r="C231" i="1"/>
  <c r="D230" i="1"/>
  <c r="G230" i="1" s="1"/>
  <c r="C230" i="1"/>
  <c r="D229" i="1"/>
  <c r="C229" i="1"/>
  <c r="H228" i="1"/>
  <c r="D228" i="1"/>
  <c r="C228" i="1"/>
  <c r="D227" i="1"/>
  <c r="G227" i="1" s="1"/>
  <c r="C227" i="1"/>
  <c r="D226" i="1"/>
  <c r="C226" i="1"/>
  <c r="H226" i="1" s="1"/>
  <c r="D225" i="1"/>
  <c r="C225" i="1"/>
  <c r="D224" i="1"/>
  <c r="G224" i="1" s="1"/>
  <c r="C224" i="1"/>
  <c r="D223" i="1"/>
  <c r="C223" i="1"/>
  <c r="H223" i="1" s="1"/>
  <c r="D222" i="1"/>
  <c r="C222" i="1"/>
  <c r="D221" i="1"/>
  <c r="H221" i="1" s="1"/>
  <c r="C221" i="1"/>
  <c r="D220" i="1"/>
  <c r="D219" i="1"/>
  <c r="C219" i="1"/>
  <c r="H219" i="1" s="1"/>
  <c r="D218" i="1"/>
  <c r="C218" i="1"/>
  <c r="H218" i="1" s="1"/>
  <c r="G217" i="1"/>
  <c r="D217" i="1"/>
  <c r="C217" i="1"/>
  <c r="H217" i="1" s="1"/>
  <c r="D216" i="1"/>
  <c r="C216" i="1"/>
  <c r="H216" i="1" s="1"/>
  <c r="D215" i="1"/>
  <c r="C215" i="1"/>
  <c r="H215" i="1" s="1"/>
  <c r="D214" i="1"/>
  <c r="G214" i="1" s="1"/>
  <c r="C214" i="1"/>
  <c r="D213" i="1"/>
  <c r="C213" i="1"/>
  <c r="H213" i="1" s="1"/>
  <c r="D212" i="1"/>
  <c r="C212" i="1"/>
  <c r="H212" i="1" s="1"/>
  <c r="D211" i="1"/>
  <c r="C211" i="1"/>
  <c r="D210" i="1"/>
  <c r="C210" i="1"/>
  <c r="D209" i="1"/>
  <c r="C209" i="1"/>
  <c r="H209" i="1" s="1"/>
  <c r="D208" i="1"/>
  <c r="C208" i="1"/>
  <c r="H208" i="1" s="1"/>
  <c r="D207" i="1"/>
  <c r="C207" i="1"/>
  <c r="D206" i="1"/>
  <c r="C206" i="1"/>
  <c r="D205" i="1"/>
  <c r="C205" i="1"/>
  <c r="H205" i="1" s="1"/>
  <c r="D204" i="1"/>
  <c r="C204" i="1"/>
  <c r="H204" i="1" s="1"/>
  <c r="D203" i="1"/>
  <c r="G203" i="1" s="1"/>
  <c r="C203" i="1"/>
  <c r="D202" i="1"/>
  <c r="C202" i="1"/>
  <c r="H202" i="1" s="1"/>
  <c r="D201" i="1"/>
  <c r="C201" i="1"/>
  <c r="H201" i="1" s="1"/>
  <c r="D200" i="1"/>
  <c r="C200" i="1"/>
  <c r="H200" i="1" s="1"/>
  <c r="D199" i="1"/>
  <c r="C199" i="1"/>
  <c r="G199" i="1" s="1"/>
  <c r="G198" i="1"/>
  <c r="D198" i="1"/>
  <c r="C198" i="1"/>
  <c r="H198" i="1" s="1"/>
  <c r="D197" i="1"/>
  <c r="C197" i="1"/>
  <c r="H197" i="1" s="1"/>
  <c r="D196" i="1"/>
  <c r="C196" i="1"/>
  <c r="H196" i="1" s="1"/>
  <c r="D195" i="1"/>
  <c r="G195" i="1" s="1"/>
  <c r="C195" i="1"/>
  <c r="D194" i="1"/>
  <c r="C194" i="1"/>
  <c r="H194" i="1" s="1"/>
  <c r="D193" i="1"/>
  <c r="C193" i="1"/>
  <c r="H193" i="1" s="1"/>
  <c r="D191" i="1"/>
  <c r="C191" i="1"/>
  <c r="D190" i="1"/>
  <c r="G190" i="1" s="1"/>
  <c r="C190" i="1"/>
  <c r="D189" i="1"/>
  <c r="G189" i="1" s="1"/>
  <c r="C189" i="1"/>
  <c r="H189" i="1" s="1"/>
  <c r="D188" i="1"/>
  <c r="C188" i="1"/>
  <c r="D187" i="1"/>
  <c r="C187" i="1"/>
  <c r="D186" i="1"/>
  <c r="C186" i="1"/>
  <c r="H186" i="1" s="1"/>
  <c r="D185" i="1"/>
  <c r="C185" i="1"/>
  <c r="H185" i="1" s="1"/>
  <c r="D184" i="1"/>
  <c r="C184" i="1"/>
  <c r="H184" i="1" s="1"/>
  <c r="D183" i="1"/>
  <c r="C183" i="1"/>
  <c r="D182" i="1"/>
  <c r="G182" i="1" s="1"/>
  <c r="C182" i="1"/>
  <c r="D181" i="1"/>
  <c r="C181" i="1"/>
  <c r="D180" i="1"/>
  <c r="C180" i="1"/>
  <c r="H180" i="1" s="1"/>
  <c r="D179" i="1"/>
  <c r="C179" i="1"/>
  <c r="H179" i="1" s="1"/>
  <c r="D178" i="1"/>
  <c r="C178" i="1"/>
  <c r="H178" i="1" s="1"/>
  <c r="D177" i="1"/>
  <c r="C177" i="1"/>
  <c r="D176" i="1"/>
  <c r="C176" i="1"/>
  <c r="D175" i="1"/>
  <c r="C175" i="1"/>
  <c r="D174" i="1"/>
  <c r="C174" i="1"/>
  <c r="H174" i="1" s="1"/>
  <c r="C173" i="1"/>
  <c r="D172" i="1"/>
  <c r="C172" i="1"/>
  <c r="G171" i="1"/>
  <c r="D171" i="1"/>
  <c r="C171" i="1"/>
  <c r="H171" i="1" s="1"/>
  <c r="D170" i="1"/>
  <c r="C170" i="1"/>
  <c r="H170" i="1" s="1"/>
  <c r="D169" i="1"/>
  <c r="C169" i="1"/>
  <c r="H169" i="1" s="1"/>
  <c r="D168" i="1"/>
  <c r="G168" i="1" s="1"/>
  <c r="C168" i="1"/>
  <c r="D167" i="1"/>
  <c r="C167" i="1"/>
  <c r="H167" i="1" s="1"/>
  <c r="D166" i="1"/>
  <c r="C166" i="1"/>
  <c r="H166" i="1" s="1"/>
  <c r="D165" i="1"/>
  <c r="C165" i="1"/>
  <c r="H165" i="1" s="1"/>
  <c r="D164" i="1"/>
  <c r="C164" i="1"/>
  <c r="H164" i="1" s="1"/>
  <c r="D163" i="1"/>
  <c r="C163" i="1"/>
  <c r="H163" i="1" s="1"/>
  <c r="D162" i="1"/>
  <c r="C162" i="1"/>
  <c r="G162" i="1" s="1"/>
  <c r="D161" i="1"/>
  <c r="G161" i="1" s="1"/>
  <c r="C161" i="1"/>
  <c r="D160" i="1"/>
  <c r="C160" i="1"/>
  <c r="D158" i="1"/>
  <c r="C158" i="1"/>
  <c r="D157" i="1"/>
  <c r="G157" i="1" s="1"/>
  <c r="C157" i="1"/>
  <c r="D156" i="1"/>
  <c r="G156" i="1" s="1"/>
  <c r="C156" i="1"/>
  <c r="H155" i="1"/>
  <c r="D155" i="1"/>
  <c r="C155" i="1"/>
  <c r="D154" i="1"/>
  <c r="C154" i="1"/>
  <c r="D153" i="1"/>
  <c r="G153" i="1" s="1"/>
  <c r="C153" i="1"/>
  <c r="H153" i="1" s="1"/>
  <c r="D152" i="1"/>
  <c r="G152" i="1" s="1"/>
  <c r="C152" i="1"/>
  <c r="D151" i="1"/>
  <c r="C151" i="1"/>
  <c r="H151" i="1" s="1"/>
  <c r="D150" i="1"/>
  <c r="C150" i="1"/>
  <c r="D149" i="1"/>
  <c r="C149" i="1"/>
  <c r="C148" i="1"/>
  <c r="D146" i="1"/>
  <c r="C146" i="1"/>
  <c r="D145" i="1"/>
  <c r="C145" i="1"/>
  <c r="H145" i="1" s="1"/>
  <c r="D144" i="1"/>
  <c r="C144" i="1"/>
  <c r="G144" i="1" s="1"/>
  <c r="D143" i="1"/>
  <c r="C143" i="1"/>
  <c r="D142" i="1"/>
  <c r="C142" i="1"/>
  <c r="G141" i="1"/>
  <c r="D141" i="1"/>
  <c r="C141" i="1"/>
  <c r="H141" i="1" s="1"/>
  <c r="D140" i="1"/>
  <c r="G140" i="1" s="1"/>
  <c r="C140" i="1"/>
  <c r="D139" i="1"/>
  <c r="C139" i="1"/>
  <c r="D138" i="1"/>
  <c r="C138" i="1"/>
  <c r="D137" i="1"/>
  <c r="C137" i="1"/>
  <c r="H137" i="1" s="1"/>
  <c r="D136" i="1"/>
  <c r="C136" i="1"/>
  <c r="G136" i="1" s="1"/>
  <c r="D135" i="1"/>
  <c r="D134" i="1"/>
  <c r="C134" i="1"/>
  <c r="G133" i="1"/>
  <c r="D133" i="1"/>
  <c r="C133" i="1"/>
  <c r="H133" i="1" s="1"/>
  <c r="D132" i="1"/>
  <c r="G132" i="1" s="1"/>
  <c r="C132" i="1"/>
  <c r="D131" i="1"/>
  <c r="C131" i="1"/>
  <c r="D130" i="1"/>
  <c r="C130" i="1"/>
  <c r="D129" i="1"/>
  <c r="D128" i="1"/>
  <c r="H128" i="1" s="1"/>
  <c r="C128" i="1"/>
  <c r="D127" i="1"/>
  <c r="H127" i="1" s="1"/>
  <c r="C127" i="1"/>
  <c r="H126" i="1"/>
  <c r="D126" i="1"/>
  <c r="C126" i="1"/>
  <c r="D125" i="1"/>
  <c r="C125" i="1"/>
  <c r="D124" i="1"/>
  <c r="C124" i="1"/>
  <c r="D123" i="1"/>
  <c r="C123" i="1"/>
  <c r="D122" i="1"/>
  <c r="C122" i="1"/>
  <c r="D121" i="1"/>
  <c r="H121" i="1" s="1"/>
  <c r="C121" i="1"/>
  <c r="C120" i="1"/>
  <c r="D119" i="1"/>
  <c r="C119" i="1"/>
  <c r="D118" i="1"/>
  <c r="C118" i="1"/>
  <c r="H118" i="1" s="1"/>
  <c r="D117" i="1"/>
  <c r="C117" i="1"/>
  <c r="G117" i="1" s="1"/>
  <c r="D116" i="1"/>
  <c r="C116" i="1"/>
  <c r="D115" i="1"/>
  <c r="C115" i="1"/>
  <c r="G114" i="1"/>
  <c r="D114" i="1"/>
  <c r="C114" i="1"/>
  <c r="H114" i="1" s="1"/>
  <c r="D113" i="1"/>
  <c r="C113" i="1"/>
  <c r="D112" i="1"/>
  <c r="C112" i="1"/>
  <c r="H112" i="1" s="1"/>
  <c r="D111" i="1"/>
  <c r="G111" i="1" s="1"/>
  <c r="C111" i="1"/>
  <c r="D110" i="1"/>
  <c r="C110" i="1"/>
  <c r="H110" i="1" s="1"/>
  <c r="D109" i="1"/>
  <c r="C109" i="1"/>
  <c r="H109" i="1" s="1"/>
  <c r="D108" i="1"/>
  <c r="C108" i="1"/>
  <c r="D107" i="1"/>
  <c r="C107" i="1"/>
  <c r="G107" i="1" s="1"/>
  <c r="D106" i="1"/>
  <c r="C106" i="1"/>
  <c r="D105" i="1"/>
  <c r="C105" i="1"/>
  <c r="G104" i="1"/>
  <c r="D104" i="1"/>
  <c r="C104" i="1"/>
  <c r="H104" i="1" s="1"/>
  <c r="D103" i="1"/>
  <c r="G103" i="1" s="1"/>
  <c r="C103" i="1"/>
  <c r="C102" i="1"/>
  <c r="G101" i="1"/>
  <c r="D101" i="1"/>
  <c r="C101" i="1"/>
  <c r="H101" i="1" s="1"/>
  <c r="D100" i="1"/>
  <c r="G100" i="1" s="1"/>
  <c r="C100" i="1"/>
  <c r="D99" i="1"/>
  <c r="C99" i="1"/>
  <c r="D98" i="1"/>
  <c r="C98" i="1"/>
  <c r="D97" i="1"/>
  <c r="C97" i="1"/>
  <c r="H97" i="1" s="1"/>
  <c r="D96" i="1"/>
  <c r="C96" i="1"/>
  <c r="G96" i="1" s="1"/>
  <c r="D95" i="1"/>
  <c r="C95" i="1"/>
  <c r="D94" i="1"/>
  <c r="C94" i="1"/>
  <c r="D93" i="1"/>
  <c r="C93" i="1"/>
  <c r="D92" i="1"/>
  <c r="C92" i="1"/>
  <c r="D91" i="1"/>
  <c r="C91" i="1"/>
  <c r="D90" i="1"/>
  <c r="C90" i="1"/>
  <c r="D89" i="1"/>
  <c r="C89" i="1"/>
  <c r="D88" i="1"/>
  <c r="C88" i="1"/>
  <c r="D87" i="1"/>
  <c r="C87" i="1"/>
  <c r="D86" i="1"/>
  <c r="C86" i="1"/>
  <c r="H86" i="1" s="1"/>
  <c r="D85" i="1"/>
  <c r="C85" i="1"/>
  <c r="D84" i="1"/>
  <c r="C84" i="1"/>
  <c r="H84" i="1" s="1"/>
  <c r="D83" i="1"/>
  <c r="C83" i="1"/>
  <c r="D82" i="1"/>
  <c r="C82" i="1"/>
  <c r="H82" i="1" s="1"/>
  <c r="D81" i="1"/>
  <c r="C81" i="1"/>
  <c r="D80" i="1"/>
  <c r="C80" i="1"/>
  <c r="H80" i="1" s="1"/>
  <c r="D79" i="1"/>
  <c r="C79" i="1"/>
  <c r="D77" i="1"/>
  <c r="C77" i="1"/>
  <c r="G77" i="1" s="1"/>
  <c r="D76" i="1"/>
  <c r="C76" i="1"/>
  <c r="G76" i="1" s="1"/>
  <c r="D75" i="1"/>
  <c r="C75" i="1"/>
  <c r="G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D52" i="1"/>
  <c r="C52" i="1"/>
  <c r="H52" i="1" s="1"/>
  <c r="G51" i="1"/>
  <c r="D51" i="1"/>
  <c r="C51" i="1"/>
  <c r="H51" i="1" s="1"/>
  <c r="D50" i="1"/>
  <c r="G50" i="1" s="1"/>
  <c r="C50" i="1"/>
  <c r="D49" i="1"/>
  <c r="C49" i="1"/>
  <c r="H49" i="1" s="1"/>
  <c r="D48" i="1"/>
  <c r="C48" i="1"/>
  <c r="H48" i="1" s="1"/>
  <c r="G47" i="1"/>
  <c r="D47" i="1"/>
  <c r="C47" i="1"/>
  <c r="H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E22" i="7" l="1"/>
  <c r="I30" i="3" s="1"/>
  <c r="H1461" i="1"/>
  <c r="E283" i="9"/>
  <c r="B283" i="9" s="1"/>
  <c r="F78" i="5"/>
  <c r="G1578" i="1"/>
  <c r="G1530" i="1"/>
  <c r="G1510" i="1"/>
  <c r="G1509" i="1"/>
  <c r="G1501" i="1"/>
  <c r="G1482" i="1"/>
  <c r="G1481" i="1"/>
  <c r="C1483" i="1"/>
  <c r="H30" i="3"/>
  <c r="C1453" i="1"/>
  <c r="H1453" i="1" s="1"/>
  <c r="D5" i="7"/>
  <c r="C1436" i="1" s="1"/>
  <c r="D1453" i="1"/>
  <c r="E5" i="7"/>
  <c r="D1454" i="1"/>
  <c r="G1454" i="1" s="1"/>
  <c r="G1235" i="1"/>
  <c r="G1237" i="1"/>
  <c r="G1236" i="1"/>
  <c r="F259" i="5"/>
  <c r="H1034" i="1"/>
  <c r="G1263" i="1"/>
  <c r="G1245" i="1"/>
  <c r="G1242" i="1"/>
  <c r="G1241" i="1"/>
  <c r="G1240" i="1"/>
  <c r="G1218" i="1"/>
  <c r="G1233" i="1"/>
  <c r="G1231" i="1"/>
  <c r="G1223" i="1"/>
  <c r="F246" i="5"/>
  <c r="E237" i="5"/>
  <c r="D1215" i="1"/>
  <c r="D1216" i="1"/>
  <c r="G1217" i="1"/>
  <c r="H1211" i="1"/>
  <c r="G1211" i="1"/>
  <c r="G1166" i="1"/>
  <c r="G1160" i="1"/>
  <c r="G1124" i="1"/>
  <c r="F146" i="5"/>
  <c r="E287" i="9"/>
  <c r="B287" i="9" s="1"/>
  <c r="D1142" i="1"/>
  <c r="G1142" i="1" s="1"/>
  <c r="G1148" i="1"/>
  <c r="G1149" i="1"/>
  <c r="E288" i="9"/>
  <c r="B288" i="9" s="1"/>
  <c r="G1143" i="1"/>
  <c r="H1142" i="1"/>
  <c r="G1141" i="1"/>
  <c r="E284" i="9"/>
  <c r="B284" i="9" s="1"/>
  <c r="H1138" i="1"/>
  <c r="G1125" i="1"/>
  <c r="G1113" i="1"/>
  <c r="G1119" i="1"/>
  <c r="E134" i="5"/>
  <c r="H1056" i="1"/>
  <c r="H1048" i="1"/>
  <c r="F69" i="5"/>
  <c r="H1047" i="1"/>
  <c r="H1050" i="1"/>
  <c r="F63" i="5"/>
  <c r="H1039" i="1"/>
  <c r="G1028" i="1"/>
  <c r="H1023" i="1"/>
  <c r="F45" i="5"/>
  <c r="H1025" i="1"/>
  <c r="H1013" i="1"/>
  <c r="G1012" i="1"/>
  <c r="H1007" i="1"/>
  <c r="F29" i="5"/>
  <c r="H1006" i="1"/>
  <c r="H1004" i="1"/>
  <c r="H1003" i="1"/>
  <c r="H1002" i="1"/>
  <c r="H1001" i="1"/>
  <c r="H997" i="1"/>
  <c r="F19" i="5"/>
  <c r="H998" i="1"/>
  <c r="H996" i="1"/>
  <c r="H995" i="1"/>
  <c r="H994" i="1"/>
  <c r="H991" i="1"/>
  <c r="E12" i="5"/>
  <c r="D990" i="1" s="1"/>
  <c r="H988" i="1"/>
  <c r="H987" i="1"/>
  <c r="H986" i="1"/>
  <c r="E363" i="4"/>
  <c r="D358" i="1" s="1"/>
  <c r="H364" i="1"/>
  <c r="H207" i="1"/>
  <c r="H150" i="1"/>
  <c r="H113" i="1"/>
  <c r="H108" i="1"/>
  <c r="E298" i="4"/>
  <c r="D293" i="1" s="1"/>
  <c r="G307" i="1"/>
  <c r="F312" i="4"/>
  <c r="F128" i="4"/>
  <c r="E50" i="4"/>
  <c r="D46" i="1" s="1"/>
  <c r="E106" i="4"/>
  <c r="D102" i="1" s="1"/>
  <c r="G102" i="1" s="1"/>
  <c r="G641" i="1"/>
  <c r="H641" i="1"/>
  <c r="G719" i="1"/>
  <c r="F216" i="9"/>
  <c r="B216" i="9" s="1"/>
  <c r="E274" i="9"/>
  <c r="F652" i="4"/>
  <c r="F418" i="4"/>
  <c r="E273" i="9"/>
  <c r="B273" i="9" s="1"/>
  <c r="H44" i="9"/>
  <c r="E44" i="9" s="1"/>
  <c r="B44" i="9" s="1"/>
  <c r="E177" i="4"/>
  <c r="D173" i="1" s="1"/>
  <c r="G173" i="1" s="1"/>
  <c r="E43" i="9"/>
  <c r="B43" i="9" s="1"/>
  <c r="H211" i="1"/>
  <c r="F215" i="4"/>
  <c r="H210" i="1"/>
  <c r="H206" i="1"/>
  <c r="F210" i="4"/>
  <c r="G188" i="1"/>
  <c r="G187" i="1"/>
  <c r="G183" i="1"/>
  <c r="H181" i="1"/>
  <c r="F164" i="4"/>
  <c r="E152" i="4"/>
  <c r="D148" i="1" s="1"/>
  <c r="G1461" i="1"/>
  <c r="H1264" i="1"/>
  <c r="H1240" i="1"/>
  <c r="H1232" i="1"/>
  <c r="H1224" i="1"/>
  <c r="D245" i="5"/>
  <c r="C1222" i="1" s="1"/>
  <c r="G1222" i="1" s="1"/>
  <c r="E279" i="9"/>
  <c r="B279" i="9" s="1"/>
  <c r="F239" i="5"/>
  <c r="F238" i="5"/>
  <c r="C1215" i="1"/>
  <c r="C1216" i="1"/>
  <c r="F177" i="5"/>
  <c r="H1154" i="1"/>
  <c r="H1157" i="1"/>
  <c r="H1160" i="1"/>
  <c r="F180" i="5"/>
  <c r="H1148" i="1"/>
  <c r="H1149" i="1"/>
  <c r="H1143" i="1"/>
  <c r="H1141" i="1"/>
  <c r="H1137" i="1"/>
  <c r="H1124" i="1"/>
  <c r="H1125" i="1"/>
  <c r="H1120" i="1"/>
  <c r="H1121" i="1"/>
  <c r="H1113" i="1"/>
  <c r="H1119" i="1"/>
  <c r="G1047" i="1"/>
  <c r="G1048" i="1"/>
  <c r="G1050" i="1"/>
  <c r="C1041" i="1"/>
  <c r="G1039" i="1"/>
  <c r="G1034" i="1"/>
  <c r="G1035" i="1"/>
  <c r="G1033" i="1"/>
  <c r="G1030" i="1"/>
  <c r="G1032" i="1"/>
  <c r="G1023" i="1"/>
  <c r="G1015" i="1"/>
  <c r="G1013" i="1"/>
  <c r="G1014" i="1"/>
  <c r="G1006" i="1"/>
  <c r="G1004" i="1"/>
  <c r="G1003" i="1"/>
  <c r="G1002" i="1"/>
  <c r="G1001" i="1"/>
  <c r="G1000" i="1"/>
  <c r="G997" i="1"/>
  <c r="G998" i="1"/>
  <c r="D12" i="5"/>
  <c r="D7" i="5" s="1"/>
  <c r="G996" i="1"/>
  <c r="G995" i="1"/>
  <c r="G994" i="1"/>
  <c r="G991" i="1"/>
  <c r="G993" i="1"/>
  <c r="G986" i="1"/>
  <c r="G987" i="1"/>
  <c r="H812" i="1"/>
  <c r="H716" i="1"/>
  <c r="G703" i="1"/>
  <c r="G49" i="1"/>
  <c r="G97" i="1"/>
  <c r="G110" i="1"/>
  <c r="G118" i="1"/>
  <c r="G48" i="1"/>
  <c r="H50" i="1"/>
  <c r="G52" i="1"/>
  <c r="H76" i="1"/>
  <c r="H79" i="1"/>
  <c r="H81" i="1"/>
  <c r="H83" i="1"/>
  <c r="H85" i="1"/>
  <c r="H87" i="1"/>
  <c r="H89" i="1"/>
  <c r="H91" i="1"/>
  <c r="H93" i="1"/>
  <c r="H95" i="1"/>
  <c r="H98" i="1"/>
  <c r="H100" i="1"/>
  <c r="H103" i="1"/>
  <c r="H106" i="1"/>
  <c r="H111" i="1"/>
  <c r="H116" i="1"/>
  <c r="H119" i="1"/>
  <c r="G121" i="1"/>
  <c r="H122" i="1"/>
  <c r="G126" i="1"/>
  <c r="G128" i="1"/>
  <c r="H130" i="1"/>
  <c r="H132" i="1"/>
  <c r="H138" i="1"/>
  <c r="H140" i="1"/>
  <c r="H143" i="1"/>
  <c r="H146" i="1"/>
  <c r="G155" i="1"/>
  <c r="G158" i="1"/>
  <c r="H161" i="1"/>
  <c r="H168" i="1"/>
  <c r="H182" i="1"/>
  <c r="H195" i="1"/>
  <c r="H203" i="1"/>
  <c r="H214" i="1"/>
  <c r="G218" i="1"/>
  <c r="G221" i="1"/>
  <c r="G225" i="1"/>
  <c r="G228" i="1"/>
  <c r="G231" i="1"/>
  <c r="G234" i="1"/>
  <c r="G260" i="1"/>
  <c r="H262" i="1"/>
  <c r="G264" i="1"/>
  <c r="H266" i="1"/>
  <c r="G268" i="1"/>
  <c r="H270" i="1"/>
  <c r="G272" i="1"/>
  <c r="H274" i="1"/>
  <c r="G276" i="1"/>
  <c r="G282" i="1"/>
  <c r="H284" i="1"/>
  <c r="G292" i="1"/>
  <c r="G355" i="1"/>
  <c r="H375" i="1"/>
  <c r="G375" i="1"/>
  <c r="H404" i="1"/>
  <c r="G404" i="1"/>
  <c r="G368" i="1"/>
  <c r="H368" i="1"/>
  <c r="H75" i="1"/>
  <c r="H77" i="1"/>
  <c r="H88" i="1"/>
  <c r="H90" i="1"/>
  <c r="H92" i="1"/>
  <c r="H94" i="1"/>
  <c r="H96" i="1"/>
  <c r="H99" i="1"/>
  <c r="H102" i="1"/>
  <c r="H105" i="1"/>
  <c r="H107" i="1"/>
  <c r="H115" i="1"/>
  <c r="H117" i="1"/>
  <c r="H131" i="1"/>
  <c r="H134" i="1"/>
  <c r="H136" i="1"/>
  <c r="H139" i="1"/>
  <c r="H142" i="1"/>
  <c r="H144" i="1"/>
  <c r="G151" i="1"/>
  <c r="G154" i="1"/>
  <c r="H157" i="1"/>
  <c r="G160" i="1"/>
  <c r="H172" i="1"/>
  <c r="G174" i="1"/>
  <c r="H177" i="1"/>
  <c r="H199" i="1"/>
  <c r="G223" i="1"/>
  <c r="H224" i="1"/>
  <c r="G226" i="1"/>
  <c r="H227" i="1"/>
  <c r="H230" i="1"/>
  <c r="G233" i="1"/>
  <c r="G236" i="1"/>
  <c r="G281" i="1"/>
  <c r="H281" i="1"/>
  <c r="G351" i="1"/>
  <c r="H386" i="1"/>
  <c r="G386" i="1"/>
  <c r="G137" i="1"/>
  <c r="G145" i="1"/>
  <c r="G167" i="1"/>
  <c r="G181" i="1"/>
  <c r="G194" i="1"/>
  <c r="G202" i="1"/>
  <c r="G213" i="1"/>
  <c r="G229" i="1"/>
  <c r="G232" i="1"/>
  <c r="G235" i="1"/>
  <c r="H263" i="1"/>
  <c r="H267" i="1"/>
  <c r="H271" i="1"/>
  <c r="H275" i="1"/>
  <c r="G277" i="1"/>
  <c r="H277" i="1"/>
  <c r="H278" i="1"/>
  <c r="G347" i="1"/>
  <c r="H347" i="1"/>
  <c r="H360" i="1"/>
  <c r="G360" i="1"/>
  <c r="H361" i="1"/>
  <c r="H371" i="1"/>
  <c r="H373" i="1"/>
  <c r="H376" i="1"/>
  <c r="H378" i="1"/>
  <c r="H382" i="1"/>
  <c r="G389" i="1"/>
  <c r="H398" i="1"/>
  <c r="H426" i="1"/>
  <c r="G426" i="1"/>
  <c r="H445" i="1"/>
  <c r="H448" i="1"/>
  <c r="G463" i="1"/>
  <c r="H463"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G535" i="1"/>
  <c r="H537" i="1"/>
  <c r="H548" i="1"/>
  <c r="H450" i="1"/>
  <c r="G450" i="1"/>
  <c r="H560" i="1"/>
  <c r="G560" i="1"/>
  <c r="G350" i="1"/>
  <c r="G354" i="1"/>
  <c r="G361" i="1"/>
  <c r="G382" i="1"/>
  <c r="G391" i="1"/>
  <c r="G398" i="1"/>
  <c r="G433" i="1"/>
  <c r="H442" i="1"/>
  <c r="G442" i="1"/>
  <c r="G445" i="1"/>
  <c r="G469" i="1"/>
  <c r="G472" i="1"/>
  <c r="G527" i="1"/>
  <c r="H529" i="1"/>
  <c r="G543" i="1"/>
  <c r="H545" i="1"/>
  <c r="H552" i="1"/>
  <c r="G279" i="1"/>
  <c r="G283" i="1"/>
  <c r="H291" i="1"/>
  <c r="G348" i="1"/>
  <c r="G349" i="1"/>
  <c r="G353" i="1"/>
  <c r="G357" i="1"/>
  <c r="H362" i="1"/>
  <c r="G365" i="1"/>
  <c r="H367" i="1"/>
  <c r="H394" i="1"/>
  <c r="G395" i="1"/>
  <c r="H424" i="1"/>
  <c r="G425" i="1"/>
  <c r="H434" i="1"/>
  <c r="G434" i="1"/>
  <c r="G437" i="1"/>
  <c r="G457" i="1"/>
  <c r="G461" i="1"/>
  <c r="H464" i="1"/>
  <c r="H467" i="1"/>
  <c r="H473" i="1"/>
  <c r="G521" i="1"/>
  <c r="G549" i="1"/>
  <c r="H556" i="1"/>
  <c r="G556" i="1"/>
  <c r="H559" i="1"/>
  <c r="G559" i="1"/>
  <c r="H430" i="1"/>
  <c r="H438" i="1"/>
  <c r="H446" i="1"/>
  <c r="H456" i="1"/>
  <c r="H460" i="1"/>
  <c r="H462" i="1"/>
  <c r="H468" i="1"/>
  <c r="H471" i="1"/>
  <c r="H525" i="1"/>
  <c r="H533" i="1"/>
  <c r="H541" i="1"/>
  <c r="H550" i="1"/>
  <c r="H554" i="1"/>
  <c r="H557" i="1"/>
  <c r="G828" i="1"/>
  <c r="G832" i="1"/>
  <c r="G836" i="1"/>
  <c r="G840" i="1"/>
  <c r="G844" i="1"/>
  <c r="G848" i="1"/>
  <c r="G852" i="1"/>
  <c r="G856" i="1"/>
  <c r="G860" i="1"/>
  <c r="G864" i="1"/>
  <c r="G868" i="1"/>
  <c r="G872" i="1"/>
  <c r="G876" i="1"/>
  <c r="G880" i="1"/>
  <c r="G884" i="1"/>
  <c r="G888" i="1"/>
  <c r="G892" i="1"/>
  <c r="G896" i="1"/>
  <c r="G900" i="1"/>
  <c r="G904" i="1"/>
  <c r="G908" i="1"/>
  <c r="H912" i="1"/>
  <c r="H531" i="1"/>
  <c r="H539" i="1"/>
  <c r="H547" i="1"/>
  <c r="H551" i="1"/>
  <c r="H555" i="1"/>
  <c r="G829" i="1"/>
  <c r="G833" i="1"/>
  <c r="G837" i="1"/>
  <c r="G841" i="1"/>
  <c r="G845" i="1"/>
  <c r="G849" i="1"/>
  <c r="G853" i="1"/>
  <c r="G857" i="1"/>
  <c r="G861" i="1"/>
  <c r="G865" i="1"/>
  <c r="G869" i="1"/>
  <c r="G873" i="1"/>
  <c r="G877" i="1"/>
  <c r="G881" i="1"/>
  <c r="G885" i="1"/>
  <c r="G889" i="1"/>
  <c r="G893" i="1"/>
  <c r="G897" i="1"/>
  <c r="G901" i="1"/>
  <c r="G905" i="1"/>
  <c r="G909" i="1"/>
  <c r="G915" i="1"/>
  <c r="H915" i="1"/>
  <c r="H916" i="1"/>
  <c r="G704" i="1"/>
  <c r="H950" i="1"/>
  <c r="F45" i="4"/>
  <c r="F68" i="4"/>
  <c r="F83" i="4"/>
  <c r="E124" i="4"/>
  <c r="D120" i="1" s="1"/>
  <c r="H120" i="1" s="1"/>
  <c r="D139" i="4"/>
  <c r="F159" i="4"/>
  <c r="F169" i="4"/>
  <c r="F378" i="4"/>
  <c r="E644" i="4"/>
  <c r="D638" i="1" s="1"/>
  <c r="F473" i="4"/>
  <c r="F516" i="4"/>
  <c r="D580" i="4"/>
  <c r="E21" i="9"/>
  <c r="B21" i="9" s="1"/>
  <c r="E24" i="9"/>
  <c r="B24" i="9" s="1"/>
  <c r="E28" i="9"/>
  <c r="B28" i="9" s="1"/>
  <c r="E52" i="9"/>
  <c r="B52" i="9" s="1"/>
  <c r="E72" i="9"/>
  <c r="B72" i="9" s="1"/>
  <c r="E76" i="9"/>
  <c r="B76" i="9" s="1"/>
  <c r="E86" i="9"/>
  <c r="B86" i="9" s="1"/>
  <c r="E87" i="9"/>
  <c r="B87" i="9" s="1"/>
  <c r="E95" i="9"/>
  <c r="B95" i="9" s="1"/>
  <c r="E101" i="9"/>
  <c r="B101" i="9" s="1"/>
  <c r="E104" i="9"/>
  <c r="B104" i="9" s="1"/>
  <c r="E105" i="9"/>
  <c r="B105" i="9" s="1"/>
  <c r="E108" i="9"/>
  <c r="B108" i="9" s="1"/>
  <c r="E109" i="9"/>
  <c r="B109" i="9" s="1"/>
  <c r="E118" i="9"/>
  <c r="B118" i="9" s="1"/>
  <c r="F215" i="9"/>
  <c r="B215" i="9" s="1"/>
  <c r="F223" i="9"/>
  <c r="F239" i="9"/>
  <c r="B239" i="9" s="1"/>
  <c r="F247" i="9"/>
  <c r="B247" i="9" s="1"/>
  <c r="F266" i="9"/>
  <c r="H949" i="1"/>
  <c r="H951" i="1"/>
  <c r="E7" i="4"/>
  <c r="D3" i="1" s="1"/>
  <c r="F54" i="4"/>
  <c r="E82" i="4"/>
  <c r="D78" i="1" s="1"/>
  <c r="F188" i="4"/>
  <c r="F259" i="4"/>
  <c r="D344" i="4"/>
  <c r="D643" i="4"/>
  <c r="F417" i="4"/>
  <c r="D459" i="4"/>
  <c r="D625" i="4"/>
  <c r="E23" i="9"/>
  <c r="E33" i="9"/>
  <c r="B33" i="9" s="1"/>
  <c r="F218" i="9"/>
  <c r="B218" i="9" s="1"/>
  <c r="F222" i="9"/>
  <c r="F226" i="9"/>
  <c r="F234" i="9"/>
  <c r="F238" i="9"/>
  <c r="F250" i="9"/>
  <c r="F260" i="9"/>
  <c r="B260" i="9" s="1"/>
  <c r="E71" i="9"/>
  <c r="B71" i="9" s="1"/>
  <c r="E79" i="9"/>
  <c r="B79" i="9" s="1"/>
  <c r="E117" i="9"/>
  <c r="B117" i="9" s="1"/>
  <c r="E121" i="9"/>
  <c r="B121" i="9" s="1"/>
  <c r="F124" i="4"/>
  <c r="E252" i="4"/>
  <c r="D248" i="1" s="1"/>
  <c r="E472" i="4"/>
  <c r="D466" i="1" s="1"/>
  <c r="E83" i="9"/>
  <c r="E132" i="9"/>
  <c r="B132" i="9" s="1"/>
  <c r="E136" i="9"/>
  <c r="B136" i="9" s="1"/>
  <c r="E152" i="9"/>
  <c r="B152" i="9" s="1"/>
  <c r="E156" i="9"/>
  <c r="B156" i="9" s="1"/>
  <c r="H377" i="1"/>
  <c r="G377" i="1"/>
  <c r="H406" i="1"/>
  <c r="G406" i="1"/>
  <c r="H536" i="1"/>
  <c r="G536" i="1"/>
  <c r="H954" i="1"/>
  <c r="G954" i="1"/>
  <c r="H956" i="1"/>
  <c r="G956" i="1"/>
  <c r="H958" i="1"/>
  <c r="G958" i="1"/>
  <c r="H962" i="1"/>
  <c r="G962" i="1"/>
  <c r="H964" i="1"/>
  <c r="G964" i="1"/>
  <c r="H970" i="1"/>
  <c r="G970" i="1"/>
  <c r="H972" i="1"/>
  <c r="G972" i="1"/>
  <c r="H976" i="1"/>
  <c r="G976" i="1"/>
  <c r="H980" i="1"/>
  <c r="G980" i="1"/>
  <c r="G95" i="1"/>
  <c r="G99" i="1"/>
  <c r="G106" i="1"/>
  <c r="G109" i="1"/>
  <c r="G116" i="1"/>
  <c r="G122" i="1"/>
  <c r="G127" i="1"/>
  <c r="G131" i="1"/>
  <c r="G139" i="1"/>
  <c r="G143" i="1"/>
  <c r="G150" i="1"/>
  <c r="H154" i="1"/>
  <c r="H158" i="1"/>
  <c r="G180" i="1"/>
  <c r="G186" i="1"/>
  <c r="G193" i="1"/>
  <c r="G197" i="1"/>
  <c r="G201" i="1"/>
  <c r="G205" i="1"/>
  <c r="G212" i="1"/>
  <c r="G216" i="1"/>
  <c r="H225" i="1"/>
  <c r="H229" i="1"/>
  <c r="H233" i="1"/>
  <c r="H237" i="1"/>
  <c r="H239" i="1"/>
  <c r="G239" i="1"/>
  <c r="H241" i="1"/>
  <c r="G241" i="1"/>
  <c r="H243" i="1"/>
  <c r="G243" i="1"/>
  <c r="H245" i="1"/>
  <c r="G245" i="1"/>
  <c r="H247" i="1"/>
  <c r="G247" i="1"/>
  <c r="H250" i="1"/>
  <c r="G250" i="1"/>
  <c r="H252" i="1"/>
  <c r="G252" i="1"/>
  <c r="H254" i="1"/>
  <c r="G254" i="1"/>
  <c r="H256" i="1"/>
  <c r="G256" i="1"/>
  <c r="H258" i="1"/>
  <c r="G258" i="1"/>
  <c r="H289" i="1"/>
  <c r="G289" i="1"/>
  <c r="H295" i="1"/>
  <c r="G295" i="1"/>
  <c r="H297" i="1"/>
  <c r="G297" i="1"/>
  <c r="H299" i="1"/>
  <c r="G299" i="1"/>
  <c r="H301" i="1"/>
  <c r="G301" i="1"/>
  <c r="H303" i="1"/>
  <c r="G303" i="1"/>
  <c r="H305" i="1"/>
  <c r="G305"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G385" i="1"/>
  <c r="H392" i="1"/>
  <c r="G392" i="1"/>
  <c r="G401" i="1"/>
  <c r="H427" i="1"/>
  <c r="G427" i="1"/>
  <c r="H435" i="1"/>
  <c r="G435" i="1"/>
  <c r="H443" i="1"/>
  <c r="G443" i="1"/>
  <c r="H451" i="1"/>
  <c r="G451" i="1"/>
  <c r="G459" i="1"/>
  <c r="H459" i="1"/>
  <c r="H388" i="1"/>
  <c r="G388" i="1"/>
  <c r="H544" i="1"/>
  <c r="G544" i="1"/>
  <c r="H952" i="1"/>
  <c r="G952" i="1"/>
  <c r="H960" i="1"/>
  <c r="G960" i="1"/>
  <c r="H966" i="1"/>
  <c r="G966" i="1"/>
  <c r="H968" i="1"/>
  <c r="G968" i="1"/>
  <c r="H974" i="1"/>
  <c r="G974" i="1"/>
  <c r="H982" i="1"/>
  <c r="G982" i="1"/>
  <c r="H53" i="1"/>
  <c r="G54" i="1"/>
  <c r="G55" i="1"/>
  <c r="G56" i="1"/>
  <c r="G57" i="1"/>
  <c r="G58" i="1"/>
  <c r="G59" i="1"/>
  <c r="G60" i="1"/>
  <c r="G61" i="1"/>
  <c r="G62" i="1"/>
  <c r="G63" i="1"/>
  <c r="G66" i="1"/>
  <c r="G67" i="1"/>
  <c r="G68" i="1"/>
  <c r="G69" i="1"/>
  <c r="G70" i="1"/>
  <c r="G71" i="1"/>
  <c r="G72" i="1"/>
  <c r="G73" i="1"/>
  <c r="G74" i="1"/>
  <c r="G79" i="1"/>
  <c r="G80" i="1"/>
  <c r="G81" i="1"/>
  <c r="G82" i="1"/>
  <c r="G83" i="1"/>
  <c r="G84" i="1"/>
  <c r="G85" i="1"/>
  <c r="G86" i="1"/>
  <c r="G87" i="1"/>
  <c r="G88" i="1"/>
  <c r="G89" i="1"/>
  <c r="G90" i="1"/>
  <c r="G91" i="1"/>
  <c r="G92" i="1"/>
  <c r="G93" i="1"/>
  <c r="G94" i="1"/>
  <c r="G98" i="1"/>
  <c r="G105" i="1"/>
  <c r="G112" i="1"/>
  <c r="G115" i="1"/>
  <c r="G119" i="1"/>
  <c r="G130" i="1"/>
  <c r="G134" i="1"/>
  <c r="G138" i="1"/>
  <c r="G142" i="1"/>
  <c r="G169" i="1"/>
  <c r="G172" i="1"/>
  <c r="G179" i="1"/>
  <c r="G185" i="1"/>
  <c r="G196" i="1"/>
  <c r="G200" i="1"/>
  <c r="G204" i="1"/>
  <c r="G211" i="1"/>
  <c r="G215" i="1"/>
  <c r="G219" i="1"/>
  <c r="H380" i="1"/>
  <c r="G380" i="1"/>
  <c r="H396" i="1"/>
  <c r="G396" i="1"/>
  <c r="H470" i="1"/>
  <c r="G470" i="1"/>
  <c r="H372" i="1"/>
  <c r="G372" i="1"/>
  <c r="H528" i="1"/>
  <c r="G528" i="1"/>
  <c r="H978" i="1"/>
  <c r="G978" i="1"/>
  <c r="H152" i="1"/>
  <c r="H156" i="1"/>
  <c r="H190" i="1"/>
  <c r="H238" i="1"/>
  <c r="G238" i="1"/>
  <c r="H240" i="1"/>
  <c r="G240" i="1"/>
  <c r="H242" i="1"/>
  <c r="G242" i="1"/>
  <c r="H244" i="1"/>
  <c r="G244" i="1"/>
  <c r="H246" i="1"/>
  <c r="G246" i="1"/>
  <c r="H249" i="1"/>
  <c r="G249" i="1"/>
  <c r="H251" i="1"/>
  <c r="G251" i="1"/>
  <c r="H253" i="1"/>
  <c r="G253" i="1"/>
  <c r="H255" i="1"/>
  <c r="G255" i="1"/>
  <c r="H257" i="1"/>
  <c r="G257" i="1"/>
  <c r="H296" i="1"/>
  <c r="G296" i="1"/>
  <c r="H298" i="1"/>
  <c r="G298" i="1"/>
  <c r="H300" i="1"/>
  <c r="G300" i="1"/>
  <c r="H302" i="1"/>
  <c r="G302" i="1"/>
  <c r="H304" i="1"/>
  <c r="G304"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84" i="1"/>
  <c r="G384" i="1"/>
  <c r="G393" i="1"/>
  <c r="H400" i="1"/>
  <c r="G400" i="1"/>
  <c r="H423" i="1"/>
  <c r="G423" i="1"/>
  <c r="H431" i="1"/>
  <c r="G431" i="1"/>
  <c r="H439" i="1"/>
  <c r="G439" i="1"/>
  <c r="H447" i="1"/>
  <c r="G447" i="1"/>
  <c r="G454" i="1"/>
  <c r="H454" i="1"/>
  <c r="G123" i="1"/>
  <c r="G125" i="1"/>
  <c r="H149" i="1"/>
  <c r="H176" i="1"/>
  <c r="H222" i="1"/>
  <c r="H288" i="1"/>
  <c r="G308" i="1"/>
  <c r="G369" i="1"/>
  <c r="H383" i="1"/>
  <c r="H387" i="1"/>
  <c r="H391" i="1"/>
  <c r="H395" i="1"/>
  <c r="H399" i="1"/>
  <c r="H405" i="1"/>
  <c r="G424" i="1"/>
  <c r="G428" i="1"/>
  <c r="G432" i="1"/>
  <c r="G436" i="1"/>
  <c r="G440" i="1"/>
  <c r="G444" i="1"/>
  <c r="G448" i="1"/>
  <c r="G452" i="1"/>
  <c r="H457" i="1"/>
  <c r="H465" i="1"/>
  <c r="G467" i="1"/>
  <c r="H530" i="1"/>
  <c r="G530" i="1"/>
  <c r="H538" i="1"/>
  <c r="G538" i="1"/>
  <c r="H546" i="1"/>
  <c r="G546" i="1"/>
  <c r="H524" i="1"/>
  <c r="G524" i="1"/>
  <c r="H532" i="1"/>
  <c r="G532" i="1"/>
  <c r="H540" i="1"/>
  <c r="G540" i="1"/>
  <c r="H124" i="1"/>
  <c r="G148" i="1"/>
  <c r="G149" i="1"/>
  <c r="H175" i="1"/>
  <c r="G177" i="1"/>
  <c r="G191" i="1"/>
  <c r="G288" i="1"/>
  <c r="H308" i="1"/>
  <c r="H381" i="1"/>
  <c r="H385" i="1"/>
  <c r="H389" i="1"/>
  <c r="H393" i="1"/>
  <c r="H397" i="1"/>
  <c r="H401" i="1"/>
  <c r="H411" i="1"/>
  <c r="G473" i="1"/>
  <c r="H526" i="1"/>
  <c r="G526" i="1"/>
  <c r="H534" i="1"/>
  <c r="G534" i="1"/>
  <c r="H542" i="1"/>
  <c r="G542" i="1"/>
  <c r="G456" i="1"/>
  <c r="G460" i="1"/>
  <c r="G464" i="1"/>
  <c r="H562" i="1"/>
  <c r="H564" i="1"/>
  <c r="H566" i="1"/>
  <c r="H568" i="1"/>
  <c r="H570" i="1"/>
  <c r="H572" i="1"/>
  <c r="H576" i="1"/>
  <c r="H578" i="1"/>
  <c r="H580" i="1"/>
  <c r="H582" i="1"/>
  <c r="H584" i="1"/>
  <c r="H586" i="1"/>
  <c r="H589" i="1"/>
  <c r="H591" i="1"/>
  <c r="H593" i="1"/>
  <c r="H595" i="1"/>
  <c r="H597" i="1"/>
  <c r="H599" i="1"/>
  <c r="H601" i="1"/>
  <c r="H603" i="1"/>
  <c r="H605" i="1"/>
  <c r="H607" i="1"/>
  <c r="H609" i="1"/>
  <c r="H611" i="1"/>
  <c r="H613" i="1"/>
  <c r="H615" i="1"/>
  <c r="H617" i="1"/>
  <c r="H621" i="1"/>
  <c r="H623" i="1"/>
  <c r="H625" i="1"/>
  <c r="H627" i="1"/>
  <c r="H631" i="1"/>
  <c r="G458" i="1"/>
  <c r="G462" i="1"/>
  <c r="H563" i="1"/>
  <c r="H565" i="1"/>
  <c r="H567" i="1"/>
  <c r="H569" i="1"/>
  <c r="H571" i="1"/>
  <c r="H573" i="1"/>
  <c r="H575" i="1"/>
  <c r="H577" i="1"/>
  <c r="H579" i="1"/>
  <c r="H581" i="1"/>
  <c r="H583" i="1"/>
  <c r="H585" i="1"/>
  <c r="H588" i="1"/>
  <c r="H590" i="1"/>
  <c r="H592" i="1"/>
  <c r="H594" i="1"/>
  <c r="H596" i="1"/>
  <c r="H598" i="1"/>
  <c r="H600" i="1"/>
  <c r="H602" i="1"/>
  <c r="H604" i="1"/>
  <c r="H606" i="1"/>
  <c r="H608" i="1"/>
  <c r="H610" i="1"/>
  <c r="H612" i="1"/>
  <c r="H614" i="1"/>
  <c r="H616" i="1"/>
  <c r="H618" i="1"/>
  <c r="H620" i="1"/>
  <c r="H622" i="1"/>
  <c r="H624" i="1"/>
  <c r="H626" i="1"/>
  <c r="H628" i="1"/>
  <c r="H632"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E27" i="9"/>
  <c r="E51" i="9"/>
  <c r="B51" i="9" s="1"/>
  <c r="E60" i="9"/>
  <c r="B60" i="9" s="1"/>
  <c r="F242" i="9"/>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E120" i="9"/>
  <c r="B120" i="9" s="1"/>
  <c r="B266" i="9"/>
  <c r="G643" i="1"/>
  <c r="H645" i="1"/>
  <c r="E35" i="9"/>
  <c r="B35" i="9" s="1"/>
  <c r="E135" i="9"/>
  <c r="B135" i="9" s="1"/>
  <c r="E155" i="9"/>
  <c r="B155" i="9" s="1"/>
  <c r="F262" i="9"/>
  <c r="E22" i="9"/>
  <c r="B22" i="9" s="1"/>
  <c r="E25" i="9"/>
  <c r="B25" i="9" s="1"/>
  <c r="E30" i="9"/>
  <c r="B30" i="9" s="1"/>
  <c r="E38" i="9"/>
  <c r="B38" i="9" s="1"/>
  <c r="E42" i="9"/>
  <c r="B42" i="9" s="1"/>
  <c r="E46" i="9"/>
  <c r="B46" i="9" s="1"/>
  <c r="E56" i="9"/>
  <c r="B56" i="9" s="1"/>
  <c r="E62" i="9"/>
  <c r="B62" i="9" s="1"/>
  <c r="E74" i="9"/>
  <c r="B74" i="9" s="1"/>
  <c r="E75" i="9"/>
  <c r="E90" i="9"/>
  <c r="B90" i="9" s="1"/>
  <c r="E91" i="9"/>
  <c r="E106" i="9"/>
  <c r="B106" i="9" s="1"/>
  <c r="E111" i="9"/>
  <c r="E113" i="9"/>
  <c r="B113" i="9" s="1"/>
  <c r="E130" i="9"/>
  <c r="B130" i="9" s="1"/>
  <c r="E138" i="9"/>
  <c r="B138" i="9" s="1"/>
  <c r="E150" i="9"/>
  <c r="B150" i="9" s="1"/>
  <c r="E159" i="9"/>
  <c r="B159" i="9" s="1"/>
  <c r="F217" i="9"/>
  <c r="B217" i="9" s="1"/>
  <c r="F221" i="9"/>
  <c r="B221" i="9" s="1"/>
  <c r="B243" i="9"/>
  <c r="F259" i="9"/>
  <c r="B262" i="9"/>
  <c r="B274" i="9"/>
  <c r="E45" i="9"/>
  <c r="B45" i="9" s="1"/>
  <c r="E54" i="9"/>
  <c r="B54" i="9" s="1"/>
  <c r="E61" i="9"/>
  <c r="B61" i="9" s="1"/>
  <c r="E78" i="9"/>
  <c r="B78" i="9" s="1"/>
  <c r="E94" i="9"/>
  <c r="B94" i="9" s="1"/>
  <c r="E99" i="9"/>
  <c r="E110" i="9"/>
  <c r="B110" i="9" s="1"/>
  <c r="E115" i="9"/>
  <c r="B115" i="9" s="1"/>
  <c r="E129" i="9"/>
  <c r="B129" i="9" s="1"/>
  <c r="E137" i="9"/>
  <c r="B137" i="9" s="1"/>
  <c r="E149" i="9"/>
  <c r="B149" i="9" s="1"/>
  <c r="B223" i="9"/>
  <c r="E225" i="9"/>
  <c r="B225" i="9" s="1"/>
  <c r="F230" i="9"/>
  <c r="F231" i="9"/>
  <c r="B231" i="9" s="1"/>
  <c r="F248" i="9"/>
  <c r="F251" i="9"/>
  <c r="B251" i="9" s="1"/>
  <c r="F254" i="9"/>
  <c r="B254" i="9" s="1"/>
  <c r="B261" i="9"/>
  <c r="F265" i="9"/>
  <c r="E26" i="9"/>
  <c r="B26" i="9" s="1"/>
  <c r="E34" i="9"/>
  <c r="B34" i="9" s="1"/>
  <c r="E40" i="9"/>
  <c r="B40" i="9" s="1"/>
  <c r="E50" i="9"/>
  <c r="B50" i="9" s="1"/>
  <c r="E53" i="9"/>
  <c r="B53" i="9" s="1"/>
  <c r="E58" i="9"/>
  <c r="B58" i="9" s="1"/>
  <c r="E66" i="9"/>
  <c r="B66" i="9" s="1"/>
  <c r="E82" i="9"/>
  <c r="B82" i="9" s="1"/>
  <c r="E93" i="9"/>
  <c r="B93" i="9" s="1"/>
  <c r="E98" i="9"/>
  <c r="B98" i="9" s="1"/>
  <c r="E103" i="9"/>
  <c r="E114" i="9"/>
  <c r="B114" i="9" s="1"/>
  <c r="E119" i="9"/>
  <c r="B119" i="9" s="1"/>
  <c r="E126" i="9"/>
  <c r="B126" i="9" s="1"/>
  <c r="E134" i="9"/>
  <c r="B134" i="9" s="1"/>
  <c r="E146" i="9"/>
  <c r="B146" i="9" s="1"/>
  <c r="E154" i="9"/>
  <c r="B154" i="9" s="1"/>
  <c r="F214" i="9"/>
  <c r="F224" i="9"/>
  <c r="B224" i="9" s="1"/>
  <c r="F240" i="9"/>
  <c r="B240" i="9" s="1"/>
  <c r="F246" i="9"/>
  <c r="F261" i="9"/>
  <c r="F263" i="9"/>
  <c r="B263" i="9" s="1"/>
  <c r="F264" i="9"/>
  <c r="B264" i="9" s="1"/>
  <c r="B269" i="9"/>
  <c r="B270" i="9"/>
  <c r="H644" i="1"/>
  <c r="H643" i="1"/>
  <c r="G642" i="1"/>
  <c r="G645" i="1"/>
  <c r="G378" i="1"/>
  <c r="G379" i="1"/>
  <c r="G373" i="1"/>
  <c r="G376" i="1"/>
  <c r="G371" i="1"/>
  <c r="G370" i="1"/>
  <c r="G367" i="1"/>
  <c r="G366" i="1"/>
  <c r="G364" i="1"/>
  <c r="H365" i="1"/>
  <c r="G290" i="1"/>
  <c r="F644" i="4"/>
  <c r="C638" i="1"/>
  <c r="G411" i="1"/>
  <c r="G412" i="1"/>
  <c r="F416" i="4"/>
  <c r="E67" i="9"/>
  <c r="B67" i="9" s="1"/>
  <c r="G222" i="1"/>
  <c r="G210" i="1"/>
  <c r="G209" i="1"/>
  <c r="G208" i="1"/>
  <c r="G206" i="1"/>
  <c r="G207" i="1"/>
  <c r="H191" i="1"/>
  <c r="H188" i="1"/>
  <c r="G184" i="1"/>
  <c r="H187" i="1"/>
  <c r="H183" i="1"/>
  <c r="F219" i="9"/>
  <c r="B219" i="9" s="1"/>
  <c r="G178" i="1"/>
  <c r="G176" i="1"/>
  <c r="G175" i="1"/>
  <c r="G170" i="1"/>
  <c r="G165" i="1"/>
  <c r="G166" i="1"/>
  <c r="G164" i="1"/>
  <c r="G163" i="1"/>
  <c r="H160" i="1"/>
  <c r="H162" i="1"/>
  <c r="H148" i="1"/>
  <c r="G146" i="1"/>
  <c r="G124" i="1"/>
  <c r="H125" i="1"/>
  <c r="H123" i="1"/>
  <c r="F125" i="4"/>
  <c r="G108" i="1"/>
  <c r="G113" i="1"/>
  <c r="G64" i="1"/>
  <c r="G65" i="1"/>
  <c r="G53" i="1"/>
  <c r="H1424" i="1"/>
  <c r="G1424" i="1"/>
  <c r="H1428" i="1"/>
  <c r="G1428" i="1"/>
  <c r="H1434" i="1"/>
  <c r="G1434" i="1"/>
  <c r="H29" i="3"/>
  <c r="G1325" i="1"/>
  <c r="H1325" i="1"/>
  <c r="G1328" i="1"/>
  <c r="H1328" i="1"/>
  <c r="G1349" i="1"/>
  <c r="H1349" i="1"/>
  <c r="G1352" i="1"/>
  <c r="H1352" i="1"/>
  <c r="G1365" i="1"/>
  <c r="H1365" i="1"/>
  <c r="G1368" i="1"/>
  <c r="H1368" i="1"/>
  <c r="G1373" i="1"/>
  <c r="H1373" i="1"/>
  <c r="G1376" i="1"/>
  <c r="H1376" i="1"/>
  <c r="G1384" i="1"/>
  <c r="H1384" i="1"/>
  <c r="G1389" i="1"/>
  <c r="H1389" i="1"/>
  <c r="G1392" i="1"/>
  <c r="H1392" i="1"/>
  <c r="G1397" i="1"/>
  <c r="H1397" i="1"/>
  <c r="G1400" i="1"/>
  <c r="H1400" i="1"/>
  <c r="G1405" i="1"/>
  <c r="H1405" i="1"/>
  <c r="H1410" i="1"/>
  <c r="G1410" i="1"/>
  <c r="H1414" i="1"/>
  <c r="G1414" i="1"/>
  <c r="H1418" i="1"/>
  <c r="G1418" i="1"/>
  <c r="H1422" i="1"/>
  <c r="G1422" i="1"/>
  <c r="G1476" i="1"/>
  <c r="J1476" i="1"/>
  <c r="H1476" i="1"/>
  <c r="C413" i="1"/>
  <c r="C466" i="1"/>
  <c r="H1222" i="1"/>
  <c r="H1226" i="1"/>
  <c r="H1230" i="1"/>
  <c r="H1234" i="1"/>
  <c r="H1238" i="1"/>
  <c r="H1242" i="1"/>
  <c r="H1246" i="1"/>
  <c r="H1250" i="1"/>
  <c r="H1254" i="1"/>
  <c r="H1258" i="1"/>
  <c r="H1262" i="1"/>
  <c r="H1266" i="1"/>
  <c r="H1270" i="1"/>
  <c r="H1274" i="1"/>
  <c r="H1278" i="1"/>
  <c r="H1282" i="1"/>
  <c r="H1286" i="1"/>
  <c r="H1290" i="1"/>
  <c r="H1294" i="1"/>
  <c r="H1298" i="1"/>
  <c r="H1301" i="1"/>
  <c r="H1305" i="1"/>
  <c r="H1309" i="1"/>
  <c r="H1313" i="1"/>
  <c r="H1317" i="1"/>
  <c r="G1462" i="1"/>
  <c r="G1466" i="1"/>
  <c r="J1474" i="1"/>
  <c r="G1474" i="1"/>
  <c r="H1504" i="1"/>
  <c r="G1504" i="1"/>
  <c r="H1426" i="1"/>
  <c r="G1426" i="1"/>
  <c r="H1430" i="1"/>
  <c r="G1430" i="1"/>
  <c r="H1432" i="1"/>
  <c r="G1432" i="1"/>
  <c r="G1456" i="1"/>
  <c r="J1456" i="1"/>
  <c r="H1456" i="1"/>
  <c r="G1458" i="1"/>
  <c r="J1458" i="1"/>
  <c r="H1458" i="1"/>
  <c r="G1460" i="1"/>
  <c r="J1460" i="1"/>
  <c r="H1460" i="1"/>
  <c r="H1499" i="1"/>
  <c r="G1499" i="1"/>
  <c r="G1320" i="1"/>
  <c r="H1320" i="1"/>
  <c r="G1333" i="1"/>
  <c r="H1333" i="1"/>
  <c r="G1336" i="1"/>
  <c r="H1336" i="1"/>
  <c r="G1341" i="1"/>
  <c r="H1341" i="1"/>
  <c r="G1344" i="1"/>
  <c r="H1344" i="1"/>
  <c r="G1357" i="1"/>
  <c r="H1357" i="1"/>
  <c r="G1360" i="1"/>
  <c r="H1360" i="1"/>
  <c r="G1381" i="1"/>
  <c r="H1381" i="1"/>
  <c r="H1412" i="1"/>
  <c r="G1412" i="1"/>
  <c r="H1416" i="1"/>
  <c r="G1416" i="1"/>
  <c r="H1420" i="1"/>
  <c r="G1420" i="1"/>
  <c r="G1537" i="1"/>
  <c r="H1537" i="1"/>
  <c r="H1567" i="1"/>
  <c r="G1567" i="1"/>
  <c r="H1575" i="1"/>
  <c r="G1575" i="1"/>
  <c r="H1221" i="1"/>
  <c r="H1225" i="1"/>
  <c r="H1229" i="1"/>
  <c r="H1233" i="1"/>
  <c r="H1237" i="1"/>
  <c r="H1241" i="1"/>
  <c r="H1245" i="1"/>
  <c r="H1249" i="1"/>
  <c r="H1253" i="1"/>
  <c r="H1257" i="1"/>
  <c r="H1261" i="1"/>
  <c r="H1265" i="1"/>
  <c r="H1269" i="1"/>
  <c r="H1273" i="1"/>
  <c r="H1277" i="1"/>
  <c r="H1281" i="1"/>
  <c r="H1285" i="1"/>
  <c r="H1289" i="1"/>
  <c r="H1293" i="1"/>
  <c r="H1297" i="1"/>
  <c r="H1300" i="1"/>
  <c r="H1304" i="1"/>
  <c r="H1308" i="1"/>
  <c r="H1312" i="1"/>
  <c r="H1316" i="1"/>
  <c r="G1321" i="1"/>
  <c r="H1321" i="1"/>
  <c r="G1324" i="1"/>
  <c r="H1324" i="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1385" i="1"/>
  <c r="H1385" i="1"/>
  <c r="G1388" i="1"/>
  <c r="H1388" i="1"/>
  <c r="G1393" i="1"/>
  <c r="H1393" i="1"/>
  <c r="G1396" i="1"/>
  <c r="H1396" i="1"/>
  <c r="G1401" i="1"/>
  <c r="H1401" i="1"/>
  <c r="G1404" i="1"/>
  <c r="H1404" i="1"/>
  <c r="H1438" i="1"/>
  <c r="G1438" i="1"/>
  <c r="J1455" i="1"/>
  <c r="G1455" i="1"/>
  <c r="I1455" i="1" s="1"/>
  <c r="J1457" i="1"/>
  <c r="G1457" i="1"/>
  <c r="I1457" i="1" s="1"/>
  <c r="J1459" i="1"/>
  <c r="G1459" i="1"/>
  <c r="I1459" i="1" s="1"/>
  <c r="J1471" i="1"/>
  <c r="G1471" i="1"/>
  <c r="H1471" i="1"/>
  <c r="G1478" i="1"/>
  <c r="J1478" i="1"/>
  <c r="H1478" i="1"/>
  <c r="H289" i="9"/>
  <c r="G292" i="9"/>
  <c r="D176" i="5"/>
  <c r="F206" i="5"/>
  <c r="G1446" i="1"/>
  <c r="I1446" i="1" s="1"/>
  <c r="J1446" i="1"/>
  <c r="G1448" i="1"/>
  <c r="I1448" i="1" s="1"/>
  <c r="J1448" i="1"/>
  <c r="G1450" i="1"/>
  <c r="I1450" i="1" s="1"/>
  <c r="J1450" i="1"/>
  <c r="G1452" i="1"/>
  <c r="I1452" i="1" s="1"/>
  <c r="J1452" i="1"/>
  <c r="H1492" i="1"/>
  <c r="G1492" i="1"/>
  <c r="H1496" i="1"/>
  <c r="G1496" i="1"/>
  <c r="H1508" i="1"/>
  <c r="G1508" i="1"/>
  <c r="H1531" i="1"/>
  <c r="G1531" i="1"/>
  <c r="G1565" i="1"/>
  <c r="H1565" i="1"/>
  <c r="G1573" i="1"/>
  <c r="H1573" i="1"/>
  <c r="H286" i="9"/>
  <c r="E87" i="5"/>
  <c r="D1065" i="1" s="1"/>
  <c r="G1322" i="1"/>
  <c r="G1326" i="1"/>
  <c r="G1330" i="1"/>
  <c r="G1334" i="1"/>
  <c r="G1338" i="1"/>
  <c r="G1342" i="1"/>
  <c r="G1346" i="1"/>
  <c r="G1350" i="1"/>
  <c r="G1354" i="1"/>
  <c r="G1358" i="1"/>
  <c r="G1362" i="1"/>
  <c r="G1366" i="1"/>
  <c r="G1370" i="1"/>
  <c r="G1374" i="1"/>
  <c r="G1378" i="1"/>
  <c r="G1382" i="1"/>
  <c r="G1386" i="1"/>
  <c r="G1390" i="1"/>
  <c r="G1394" i="1"/>
  <c r="G1398" i="1"/>
  <c r="G1402" i="1"/>
  <c r="G1406"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I1439" i="1" s="1"/>
  <c r="H1441" i="1"/>
  <c r="G1441" i="1"/>
  <c r="I1441" i="1" s="1"/>
  <c r="H1443" i="1"/>
  <c r="G1443" i="1"/>
  <c r="I1443" i="1" s="1"/>
  <c r="H1445" i="1"/>
  <c r="G1445" i="1"/>
  <c r="H1462" i="1"/>
  <c r="G1463" i="1"/>
  <c r="I1463" i="1" s="1"/>
  <c r="J1463" i="1"/>
  <c r="H1464" i="1"/>
  <c r="I1464" i="1" s="1"/>
  <c r="G1465" i="1"/>
  <c r="I1465" i="1" s="1"/>
  <c r="J1465" i="1"/>
  <c r="H1466" i="1"/>
  <c r="G1467" i="1"/>
  <c r="I1467" i="1" s="1"/>
  <c r="J1467" i="1"/>
  <c r="H1468" i="1"/>
  <c r="I1468" i="1" s="1"/>
  <c r="H1480" i="1"/>
  <c r="G1480" i="1"/>
  <c r="G1489" i="1"/>
  <c r="H1493" i="1"/>
  <c r="G1493" i="1"/>
  <c r="E350" i="4"/>
  <c r="D351" i="4"/>
  <c r="F352" i="4"/>
  <c r="F574" i="4"/>
  <c r="D567" i="4"/>
  <c r="F61" i="6"/>
  <c r="D35" i="6"/>
  <c r="I32" i="3"/>
  <c r="D1475" i="1"/>
  <c r="H1475" i="1" s="1"/>
  <c r="H1472" i="1"/>
  <c r="I1472" i="1" s="1"/>
  <c r="J1472" i="1"/>
  <c r="H1484" i="1"/>
  <c r="G1484" i="1"/>
  <c r="H1512" i="1"/>
  <c r="G1512" i="1"/>
  <c r="G1529" i="1"/>
  <c r="H1529" i="1"/>
  <c r="H1562" i="1"/>
  <c r="G1562" i="1"/>
  <c r="H1570" i="1"/>
  <c r="G1570" i="1"/>
  <c r="F17" i="4"/>
  <c r="D7" i="4"/>
  <c r="D299" i="4"/>
  <c r="F300" i="4"/>
  <c r="D363" i="4"/>
  <c r="F388" i="4"/>
  <c r="F126" i="5"/>
  <c r="D118" i="5"/>
  <c r="E5" i="6"/>
  <c r="E35" i="6"/>
  <c r="D42" i="8"/>
  <c r="C1535" i="1"/>
  <c r="D49" i="8"/>
  <c r="C1524" i="1" s="1"/>
  <c r="C1576" i="1"/>
  <c r="I36" i="3"/>
  <c r="G1473" i="1"/>
  <c r="I1473" i="1" s="1"/>
  <c r="J1473" i="1"/>
  <c r="H1474" i="1"/>
  <c r="G1475" i="1"/>
  <c r="I1477" i="1"/>
  <c r="I1479" i="1"/>
  <c r="H1488" i="1"/>
  <c r="G1488" i="1"/>
  <c r="H1500" i="1"/>
  <c r="G1500" i="1"/>
  <c r="H1516" i="1"/>
  <c r="G1516" i="1"/>
  <c r="H1526" i="1"/>
  <c r="G1526" i="1"/>
  <c r="H1534" i="1"/>
  <c r="G1534" i="1"/>
  <c r="H1539" i="1"/>
  <c r="G1539" i="1"/>
  <c r="F134" i="4"/>
  <c r="D133" i="4"/>
  <c r="D311" i="4"/>
  <c r="F336" i="4"/>
  <c r="F594" i="4"/>
  <c r="D593" i="4"/>
  <c r="G142" i="9"/>
  <c r="E142" i="9" s="1"/>
  <c r="B142" i="9" s="1"/>
  <c r="F603" i="4"/>
  <c r="F8" i="5"/>
  <c r="D237" i="5"/>
  <c r="D114" i="6"/>
  <c r="F115" i="6"/>
  <c r="C1519" i="1"/>
  <c r="D50" i="4"/>
  <c r="D82" i="4"/>
  <c r="F153" i="4"/>
  <c r="D163" i="4"/>
  <c r="D196" i="4"/>
  <c r="D224" i="4"/>
  <c r="D252" i="4"/>
  <c r="D263" i="4"/>
  <c r="D421" i="4"/>
  <c r="D529" i="4"/>
  <c r="F581" i="4"/>
  <c r="E593" i="4"/>
  <c r="D587" i="1" s="1"/>
  <c r="F13" i="5"/>
  <c r="D68" i="5"/>
  <c r="E459" i="4"/>
  <c r="E289" i="9"/>
  <c r="B289" i="9" s="1"/>
  <c r="E291" i="9"/>
  <c r="B291" i="9" s="1"/>
  <c r="H24" i="3"/>
  <c r="H20" i="9"/>
  <c r="E643" i="4"/>
  <c r="D637" i="1" s="1"/>
  <c r="E206" i="5"/>
  <c r="E176" i="5" s="1"/>
  <c r="D129" i="6"/>
  <c r="E286" i="9"/>
  <c r="B286" i="9" s="1"/>
  <c r="E29" i="9"/>
  <c r="B29" i="9" s="1"/>
  <c r="B39" i="9"/>
  <c r="E41" i="9"/>
  <c r="B41" i="9" s="1"/>
  <c r="B47" i="9"/>
  <c r="E57" i="9"/>
  <c r="B57" i="9" s="1"/>
  <c r="B63" i="9"/>
  <c r="E69" i="9"/>
  <c r="B69" i="9" s="1"/>
  <c r="E77" i="9"/>
  <c r="B77" i="9" s="1"/>
  <c r="E85" i="9"/>
  <c r="B85" i="9" s="1"/>
  <c r="B99" i="9"/>
  <c r="B107" i="9"/>
  <c r="B23" i="9"/>
  <c r="B75" i="9"/>
  <c r="B83" i="9"/>
  <c r="B91"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G164" i="9"/>
  <c r="G160" i="9"/>
  <c r="E160" i="9" s="1"/>
  <c r="B160" i="9" s="1"/>
  <c r="L212" i="9"/>
  <c r="G162" i="9"/>
  <c r="E162" i="9" s="1"/>
  <c r="B162" i="9" s="1"/>
  <c r="H164" i="9"/>
  <c r="G163" i="9"/>
  <c r="E163" i="9" s="1"/>
  <c r="B16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I10" i="9"/>
  <c r="M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1" i="9"/>
  <c r="E161" i="9" s="1"/>
  <c r="B161" i="9" s="1"/>
  <c r="B27" i="9"/>
  <c r="E37" i="9"/>
  <c r="B37" i="9" s="1"/>
  <c r="E49" i="9"/>
  <c r="B49" i="9" s="1"/>
  <c r="B55" i="9"/>
  <c r="E65" i="9"/>
  <c r="B65" i="9" s="1"/>
  <c r="E73" i="9"/>
  <c r="B73" i="9" s="1"/>
  <c r="E81" i="9"/>
  <c r="B81" i="9" s="1"/>
  <c r="E89" i="9"/>
  <c r="B89" i="9" s="1"/>
  <c r="E97" i="9"/>
  <c r="B97" i="9" s="1"/>
  <c r="B103" i="9"/>
  <c r="B111" i="9"/>
  <c r="B227" i="9"/>
  <c r="B235" i="9"/>
  <c r="E122" i="9"/>
  <c r="B122" i="9" s="1"/>
  <c r="F229" i="9"/>
  <c r="B229" i="9" s="1"/>
  <c r="B232" i="9"/>
  <c r="F237" i="9"/>
  <c r="B237" i="9" s="1"/>
  <c r="B265" i="9"/>
  <c r="B123" i="9"/>
  <c r="B248" i="9"/>
  <c r="F253" i="9"/>
  <c r="B253" i="9" s="1"/>
  <c r="B259" i="9"/>
  <c r="B214" i="9"/>
  <c r="B222" i="9"/>
  <c r="F228" i="9"/>
  <c r="B228" i="9" s="1"/>
  <c r="F236" i="9"/>
  <c r="B236" i="9" s="1"/>
  <c r="F244" i="9"/>
  <c r="B244" i="9" s="1"/>
  <c r="F252" i="9"/>
  <c r="B252" i="9" s="1"/>
  <c r="F267" i="9"/>
  <c r="B267" i="9" s="1"/>
  <c r="F271" i="9"/>
  <c r="B271" i="9" s="1"/>
  <c r="F220" i="9"/>
  <c r="B220" i="9" s="1"/>
  <c r="B226" i="9"/>
  <c r="B234" i="9"/>
  <c r="B242" i="9"/>
  <c r="B250" i="9"/>
  <c r="B258" i="9"/>
  <c r="E280" i="9"/>
  <c r="B280" i="9" s="1"/>
  <c r="B230" i="9"/>
  <c r="B238" i="9"/>
  <c r="B246" i="9"/>
  <c r="I1466" i="1" l="1"/>
  <c r="G297" i="9"/>
  <c r="E297" i="9" s="1"/>
  <c r="E296" i="9" s="1"/>
  <c r="I10" i="3" s="1"/>
  <c r="G1453" i="1"/>
  <c r="D43" i="8"/>
  <c r="C1518" i="1" s="1"/>
  <c r="H1483" i="1"/>
  <c r="G1483" i="1"/>
  <c r="I1456" i="1"/>
  <c r="H1454" i="1"/>
  <c r="I29" i="3"/>
  <c r="D1436" i="1"/>
  <c r="H1436" i="1" s="1"/>
  <c r="I23" i="3"/>
  <c r="D1214" i="1"/>
  <c r="F134" i="5"/>
  <c r="D1112" i="1"/>
  <c r="E7" i="5"/>
  <c r="I20" i="3" s="1"/>
  <c r="G120" i="1"/>
  <c r="E6" i="4"/>
  <c r="E412" i="4" s="1"/>
  <c r="F106" i="4"/>
  <c r="H173" i="1"/>
  <c r="F177" i="4"/>
  <c r="E163" i="4"/>
  <c r="D159" i="1" s="1"/>
  <c r="G20" i="9"/>
  <c r="E20" i="9" s="1"/>
  <c r="B20" i="9" s="1"/>
  <c r="F152" i="4"/>
  <c r="F245" i="5"/>
  <c r="G1216" i="1"/>
  <c r="H1216" i="1"/>
  <c r="G1215" i="1"/>
  <c r="H1215" i="1"/>
  <c r="G1041" i="1"/>
  <c r="H1041" i="1"/>
  <c r="F12" i="5"/>
  <c r="C990" i="1"/>
  <c r="E151" i="4"/>
  <c r="F459" i="4"/>
  <c r="C453" i="1"/>
  <c r="F139" i="4"/>
  <c r="C135" i="1"/>
  <c r="F580" i="4"/>
  <c r="C574" i="1"/>
  <c r="F643" i="4"/>
  <c r="C637" i="1"/>
  <c r="F625" i="4"/>
  <c r="C619" i="1"/>
  <c r="F344" i="4"/>
  <c r="C339" i="1"/>
  <c r="E165" i="9"/>
  <c r="B165" i="9" s="1"/>
  <c r="H638" i="1"/>
  <c r="G638" i="1"/>
  <c r="I22" i="3"/>
  <c r="E175" i="5"/>
  <c r="D1152" i="1" s="1"/>
  <c r="D1153" i="1"/>
  <c r="F237" i="5"/>
  <c r="H23" i="3"/>
  <c r="C1214" i="1"/>
  <c r="F118" i="5"/>
  <c r="C1096" i="1"/>
  <c r="F212" i="9"/>
  <c r="B212" i="9" s="1"/>
  <c r="F129" i="6"/>
  <c r="C1423" i="1"/>
  <c r="D528" i="4"/>
  <c r="F529" i="4"/>
  <c r="C523" i="1"/>
  <c r="F224" i="4"/>
  <c r="C220" i="1"/>
  <c r="F82" i="4"/>
  <c r="C78" i="1"/>
  <c r="G1576" i="1"/>
  <c r="H1576" i="1"/>
  <c r="F351" i="4"/>
  <c r="D350" i="4"/>
  <c r="C346" i="1"/>
  <c r="I1471" i="1"/>
  <c r="I1462" i="1"/>
  <c r="H21" i="3"/>
  <c r="C1046" i="1"/>
  <c r="F252" i="4"/>
  <c r="C248" i="1"/>
  <c r="G295" i="9"/>
  <c r="E295" i="9" s="1"/>
  <c r="B295" i="9" s="1"/>
  <c r="C1517" i="1"/>
  <c r="I34" i="3"/>
  <c r="F363" i="4"/>
  <c r="C358" i="1"/>
  <c r="H25" i="3"/>
  <c r="F35" i="6"/>
  <c r="C1329" i="1"/>
  <c r="H1065" i="1"/>
  <c r="G1065" i="1"/>
  <c r="H413" i="1"/>
  <c r="G413" i="1"/>
  <c r="H292" i="9"/>
  <c r="E292" i="9" s="1"/>
  <c r="B292" i="9" s="1"/>
  <c r="D1183" i="1"/>
  <c r="E420" i="4"/>
  <c r="D453" i="1"/>
  <c r="F421" i="4"/>
  <c r="D420" i="4"/>
  <c r="C415" i="1"/>
  <c r="F196" i="4"/>
  <c r="C192" i="1"/>
  <c r="F50" i="4"/>
  <c r="C46" i="1"/>
  <c r="H27" i="3"/>
  <c r="F114" i="6"/>
  <c r="C1408" i="1"/>
  <c r="E68" i="5"/>
  <c r="F68" i="5" s="1"/>
  <c r="F311" i="4"/>
  <c r="C306" i="1"/>
  <c r="H1524" i="1"/>
  <c r="G1524" i="1"/>
  <c r="I25" i="3"/>
  <c r="D1329" i="1"/>
  <c r="E528" i="4"/>
  <c r="F299" i="4"/>
  <c r="D298" i="4"/>
  <c r="C294" i="1"/>
  <c r="F567" i="4"/>
  <c r="C561" i="1"/>
  <c r="E408" i="4"/>
  <c r="D403" i="1" s="1"/>
  <c r="D345" i="1"/>
  <c r="I1458" i="1"/>
  <c r="I1474" i="1"/>
  <c r="E164" i="9"/>
  <c r="B164" i="9" s="1"/>
  <c r="B191" i="9"/>
  <c r="H637" i="1"/>
  <c r="G637" i="1"/>
  <c r="D151" i="4"/>
  <c r="F263" i="4"/>
  <c r="C259" i="1"/>
  <c r="C159" i="1"/>
  <c r="H1519" i="1"/>
  <c r="G1519" i="1"/>
  <c r="D141" i="6"/>
  <c r="D6" i="5"/>
  <c r="H20" i="3"/>
  <c r="C985" i="1"/>
  <c r="F593" i="4"/>
  <c r="C587" i="1"/>
  <c r="F133" i="4"/>
  <c r="C129" i="1"/>
  <c r="G1535" i="1"/>
  <c r="H1535" i="1"/>
  <c r="E141" i="6"/>
  <c r="I24" i="3"/>
  <c r="D1299" i="1"/>
  <c r="F7" i="4"/>
  <c r="D6" i="4"/>
  <c r="C3" i="1"/>
  <c r="E407" i="4"/>
  <c r="D402" i="1" s="1"/>
  <c r="H22" i="3"/>
  <c r="F176" i="5"/>
  <c r="D175" i="5"/>
  <c r="C1153" i="1"/>
  <c r="I1478" i="1"/>
  <c r="I1460" i="1"/>
  <c r="G466" i="1"/>
  <c r="H466" i="1"/>
  <c r="I1476" i="1"/>
  <c r="B297" i="9" l="1"/>
  <c r="K1432" i="9"/>
  <c r="G294" i="9"/>
  <c r="E294" i="9" s="1"/>
  <c r="B294" i="9" s="1"/>
  <c r="I35" i="3"/>
  <c r="G1436" i="1"/>
  <c r="G299" i="9"/>
  <c r="E299" i="9" s="1"/>
  <c r="G1112" i="1"/>
  <c r="H1112" i="1"/>
  <c r="F7" i="5"/>
  <c r="D985" i="1"/>
  <c r="G985" i="1" s="1"/>
  <c r="D2" i="1"/>
  <c r="I16" i="3"/>
  <c r="F163" i="4"/>
  <c r="H990" i="1"/>
  <c r="G990" i="1"/>
  <c r="G619" i="1"/>
  <c r="H619" i="1"/>
  <c r="H574" i="1"/>
  <c r="G574" i="1"/>
  <c r="H339" i="1"/>
  <c r="G339" i="1"/>
  <c r="H135" i="1"/>
  <c r="G135" i="1"/>
  <c r="D147" i="1"/>
  <c r="E289" i="4"/>
  <c r="I17" i="3"/>
  <c r="H3" i="1"/>
  <c r="G3" i="1"/>
  <c r="H129" i="1"/>
  <c r="G129" i="1"/>
  <c r="E635" i="4"/>
  <c r="D629" i="1" s="1"/>
  <c r="D414" i="1"/>
  <c r="E19" i="9"/>
  <c r="F6" i="4"/>
  <c r="H16" i="3"/>
  <c r="D412" i="4"/>
  <c r="C2" i="1"/>
  <c r="H561" i="1"/>
  <c r="G561" i="1"/>
  <c r="I21" i="3"/>
  <c r="D1046" i="1"/>
  <c r="H1046" i="1" s="1"/>
  <c r="H46" i="1"/>
  <c r="G46" i="1"/>
  <c r="H415" i="1"/>
  <c r="G415" i="1"/>
  <c r="E6" i="5"/>
  <c r="G282" i="9" s="1"/>
  <c r="E282" i="9" s="1"/>
  <c r="B282" i="9" s="1"/>
  <c r="G1183" i="1"/>
  <c r="H1183" i="1"/>
  <c r="H358" i="1"/>
  <c r="G358" i="1"/>
  <c r="G248" i="1"/>
  <c r="H248" i="1"/>
  <c r="H220" i="1"/>
  <c r="G220" i="1"/>
  <c r="D636" i="4"/>
  <c r="C522" i="1"/>
  <c r="F528" i="4"/>
  <c r="E298" i="9"/>
  <c r="B299" i="9"/>
  <c r="D407" i="4"/>
  <c r="F298" i="4"/>
  <c r="C293" i="1"/>
  <c r="G1517" i="1"/>
  <c r="H1517" i="1"/>
  <c r="H11" i="3"/>
  <c r="H1214" i="1"/>
  <c r="G1214" i="1"/>
  <c r="I28" i="3"/>
  <c r="D1435" i="1"/>
  <c r="H259" i="1"/>
  <c r="G259" i="1"/>
  <c r="H587" i="1"/>
  <c r="G587" i="1"/>
  <c r="E636" i="4"/>
  <c r="D630" i="1" s="1"/>
  <c r="D522" i="1"/>
  <c r="H1408" i="1"/>
  <c r="G1408" i="1"/>
  <c r="F420" i="4"/>
  <c r="D635" i="4"/>
  <c r="C414" i="1"/>
  <c r="G1329" i="1"/>
  <c r="H1329" i="1"/>
  <c r="H346" i="1"/>
  <c r="G346" i="1"/>
  <c r="E639" i="4"/>
  <c r="D407" i="1"/>
  <c r="H1423" i="1"/>
  <c r="G1423" i="1"/>
  <c r="G1096" i="1"/>
  <c r="H1096" i="1"/>
  <c r="F175" i="5"/>
  <c r="C1152" i="1"/>
  <c r="H28" i="3"/>
  <c r="F141" i="6"/>
  <c r="C1435" i="1"/>
  <c r="H1518" i="1"/>
  <c r="G1518" i="1"/>
  <c r="H1153" i="1"/>
  <c r="G1153" i="1"/>
  <c r="H1299" i="1"/>
  <c r="G1299" i="1"/>
  <c r="G276" i="9"/>
  <c r="C984" i="1"/>
  <c r="H159" i="1"/>
  <c r="G159" i="1"/>
  <c r="H17" i="3"/>
  <c r="D289" i="4"/>
  <c r="F151" i="4"/>
  <c r="C147" i="1"/>
  <c r="H294" i="1"/>
  <c r="G294" i="1"/>
  <c r="H306" i="1"/>
  <c r="G306" i="1"/>
  <c r="H192" i="1"/>
  <c r="G192" i="1"/>
  <c r="G453" i="1"/>
  <c r="H453" i="1"/>
  <c r="F350" i="4"/>
  <c r="D408" i="4"/>
  <c r="C345" i="1"/>
  <c r="H78" i="1"/>
  <c r="G78" i="1"/>
  <c r="G523" i="1"/>
  <c r="H523" i="1"/>
  <c r="E293" i="9" l="1"/>
  <c r="I11" i="3" s="1"/>
  <c r="H9" i="3"/>
  <c r="G1046" i="1"/>
  <c r="F6" i="5"/>
  <c r="H985" i="1"/>
  <c r="E291" i="4"/>
  <c r="D287" i="1" s="1"/>
  <c r="E413" i="4"/>
  <c r="E290" i="4"/>
  <c r="D286" i="1" s="1"/>
  <c r="D285" i="1"/>
  <c r="I9" i="3"/>
  <c r="K3" i="9"/>
  <c r="F412" i="4"/>
  <c r="D639" i="4"/>
  <c r="C407" i="1"/>
  <c r="H345" i="1"/>
  <c r="G345" i="1"/>
  <c r="G293" i="1"/>
  <c r="H293" i="1"/>
  <c r="H276" i="9"/>
  <c r="E276" i="9" s="1"/>
  <c r="D984" i="1"/>
  <c r="H984" i="1" s="1"/>
  <c r="D413" i="4"/>
  <c r="D414" i="4" s="1"/>
  <c r="D291" i="4"/>
  <c r="F289" i="4"/>
  <c r="C285" i="1"/>
  <c r="F635" i="4"/>
  <c r="C629" i="1"/>
  <c r="F636" i="4"/>
  <c r="C630" i="1"/>
  <c r="F408" i="4"/>
  <c r="C403" i="1"/>
  <c r="H147" i="1"/>
  <c r="G147" i="1"/>
  <c r="H1152" i="1"/>
  <c r="G1152" i="1"/>
  <c r="N3" i="9"/>
  <c r="H2" i="1"/>
  <c r="G2" i="1"/>
  <c r="H1435" i="1"/>
  <c r="G1435" i="1"/>
  <c r="D633" i="1"/>
  <c r="G414" i="1"/>
  <c r="H414" i="1"/>
  <c r="F407" i="4"/>
  <c r="C402" i="1"/>
  <c r="H522" i="1"/>
  <c r="G522" i="1"/>
  <c r="D290" i="4"/>
  <c r="G984" i="1" l="1"/>
  <c r="H8" i="3"/>
  <c r="M3" i="9" s="1"/>
  <c r="E640" i="4"/>
  <c r="D408" i="1"/>
  <c r="E414" i="4"/>
  <c r="D409" i="1" s="1"/>
  <c r="E415" i="4"/>
  <c r="D410" i="1" s="1"/>
  <c r="B276" i="9"/>
  <c r="E275" i="9"/>
  <c r="H403" i="1"/>
  <c r="G403" i="1"/>
  <c r="H629" i="1"/>
  <c r="G629" i="1"/>
  <c r="D640" i="4"/>
  <c r="D641" i="4" s="1"/>
  <c r="F413" i="4"/>
  <c r="D415" i="4"/>
  <c r="C408" i="1"/>
  <c r="H402" i="1"/>
  <c r="G402" i="1"/>
  <c r="H630" i="1"/>
  <c r="G630" i="1"/>
  <c r="F290" i="4"/>
  <c r="C286" i="1"/>
  <c r="F291" i="4"/>
  <c r="C287" i="1"/>
  <c r="F414" i="4"/>
  <c r="C409" i="1"/>
  <c r="H285" i="1"/>
  <c r="G285" i="1"/>
  <c r="H407" i="1"/>
  <c r="G407" i="1"/>
  <c r="F639" i="4"/>
  <c r="C633" i="1"/>
  <c r="I8" i="3" l="1"/>
  <c r="E642" i="4"/>
  <c r="D634" i="1"/>
  <c r="E641" i="4"/>
  <c r="F641" i="4" s="1"/>
  <c r="D642" i="4"/>
  <c r="D645" i="4" s="1"/>
  <c r="F640" i="4"/>
  <c r="C634" i="1"/>
  <c r="C635" i="1"/>
  <c r="H287" i="1"/>
  <c r="G287" i="1"/>
  <c r="H409" i="1"/>
  <c r="G409" i="1"/>
  <c r="H408" i="1"/>
  <c r="G408" i="1"/>
  <c r="H286" i="1"/>
  <c r="G286" i="1"/>
  <c r="H633" i="1"/>
  <c r="G633" i="1"/>
  <c r="F415" i="4"/>
  <c r="C410" i="1"/>
  <c r="E645" i="4" l="1"/>
  <c r="F645" i="4" s="1"/>
  <c r="D635" i="1"/>
  <c r="H635" i="1" s="1"/>
  <c r="D636" i="1"/>
  <c r="E646" i="4"/>
  <c r="G410" i="1"/>
  <c r="H410" i="1"/>
  <c r="H634" i="1"/>
  <c r="G634" i="1"/>
  <c r="H18" i="3"/>
  <c r="C639" i="1"/>
  <c r="D646" i="4"/>
  <c r="F642" i="4"/>
  <c r="C636" i="1"/>
  <c r="G635" i="1" l="1"/>
  <c r="I18" i="3"/>
  <c r="D639" i="1"/>
  <c r="G639" i="1" s="1"/>
  <c r="D640" i="1"/>
  <c r="I19" i="3"/>
  <c r="H636" i="1"/>
  <c r="G636" i="1"/>
  <c r="H639" i="1"/>
  <c r="H19" i="3"/>
  <c r="F646" i="4"/>
  <c r="C640" i="1"/>
  <c r="H7" i="3" l="1"/>
  <c r="J3" i="9" s="1"/>
  <c r="H640" i="1"/>
  <c r="G640" i="1"/>
  <c r="I7" i="3" l="1"/>
  <c r="M272" i="9"/>
  <c r="L272" i="9"/>
  <c r="G18" i="9"/>
  <c r="H18" i="9"/>
  <c r="I13" i="9"/>
  <c r="H15" i="9"/>
  <c r="H17" i="9"/>
  <c r="K7" i="9"/>
  <c r="J17" i="9"/>
  <c r="J9" i="9"/>
  <c r="I12" i="9"/>
  <c r="K13" i="9"/>
  <c r="J5" i="9"/>
  <c r="K5" i="9"/>
  <c r="K6" i="9"/>
  <c r="I17" i="9"/>
  <c r="M16" i="9"/>
  <c r="J8" i="9"/>
  <c r="J13" i="9"/>
  <c r="J11" i="9"/>
  <c r="I11" i="9"/>
  <c r="I6" i="9"/>
  <c r="H16" i="9"/>
  <c r="I7" i="9"/>
  <c r="I8" i="9"/>
  <c r="I5" i="9"/>
  <c r="K9" i="9"/>
  <c r="J12" i="9"/>
  <c r="K11" i="9"/>
  <c r="J6" i="9"/>
  <c r="J7" i="9"/>
  <c r="G17" i="9"/>
  <c r="G16" i="9"/>
  <c r="L15" i="9"/>
  <c r="I9" i="9"/>
  <c r="K12" i="9"/>
  <c r="K10" i="9"/>
  <c r="J10" i="9"/>
  <c r="K8" i="9"/>
  <c r="L16" i="9"/>
  <c r="M15" i="9"/>
  <c r="G15" i="9"/>
  <c r="E15" i="9" l="1"/>
  <c r="F16" i="9"/>
  <c r="E17" i="9"/>
  <c r="B17" i="9" s="1"/>
  <c r="E16" i="9"/>
  <c r="E7" i="9"/>
  <c r="B7" i="9" s="1"/>
  <c r="E5" i="9"/>
  <c r="B5" i="9" s="1"/>
  <c r="F272" i="9"/>
  <c r="B272" i="9" s="1"/>
  <c r="E8" i="9"/>
  <c r="B8" i="9" s="1"/>
  <c r="E9" i="9"/>
  <c r="B9" i="9" s="1"/>
  <c r="E12" i="9"/>
  <c r="B12" i="9" s="1"/>
  <c r="E18" i="9"/>
  <c r="B18" i="9" s="1"/>
  <c r="E10" i="9"/>
  <c r="B10" i="9" s="1"/>
  <c r="F15" i="9"/>
  <c r="E6" i="9"/>
  <c r="B6" i="9" s="1"/>
  <c r="E11" i="9"/>
  <c r="B11" i="9" s="1"/>
  <c r="E13" i="9"/>
  <c r="B13" i="9" s="1"/>
  <c r="F19" i="9" l="1"/>
  <c r="B16" i="9"/>
  <c r="F14"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<sst xmlns="http://schemas.openxmlformats.org/spreadsheetml/2006/main" count="4313" uniqueCount="3393">
  <si>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</si>
  <si>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</si>
  <si>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</si>
  <si>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</si>
  <si>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</si>
  <si>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</si>
  <si>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</si>
  <si>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</si>
  <si>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</si>
  <si>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</si>
  <si>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</si>
  <si>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</si>
  <si>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</si>
  <si>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</si>
  <si>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</si>
  <si>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</si>
  <si>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</si>
  <si>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</si>
  <si>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</si>
  <si>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</si>
  <si>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</si>
  <si>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</si>
  <si>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</si>
  <si>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</si>
  <si>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</si>
  <si>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</si>
  <si>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</si>
  <si>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</si>
  <si>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</si>
  <si>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</si>
  <si>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</si>
  <si>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KINEZIOLOŠKI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</si>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</sst>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43089468</v>
      </c>
      <c r="D2" s="6">
        <f>'PR-RAS'!E6</f>
        <v>42867432.140000001</v>
      </c>
      <c r="E2" s="6">
        <v>0</v>
      </c>
      <c r="F2" s="6">
        <v>0</v>
      </c>
      <c r="G2" s="7">
        <f t="shared" ref="G2:G264" si="0">(B2/1000)*(C2*1+D2*2)</f>
        <v>128824.33228</v>
      </c>
      <c r="H2" s="7">
        <f t="shared" ref="H2:H264"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1682472</v>
      </c>
      <c r="D46" s="1">
        <f>'PR-RAS'!E50</f>
        <v>872611.36999999988</v>
      </c>
      <c r="E46" s="1">
        <v>0</v>
      </c>
      <c r="F46" s="1">
        <v>0</v>
      </c>
      <c r="G46" s="2">
        <f t="shared" si="0"/>
        <v>154246.26329999999</v>
      </c>
      <c r="H46" s="2">
        <f t="shared" si="1"/>
        <v>0.36999999987892807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909728</v>
      </c>
      <c r="D50" s="1">
        <f>'PR-RAS'!E54</f>
        <v>285199.35999999999</v>
      </c>
      <c r="E50" s="1">
        <v>0</v>
      </c>
      <c r="F50" s="1">
        <v>0</v>
      </c>
      <c r="G50" s="2">
        <f t="shared" si="0"/>
        <v>72526.209279999995</v>
      </c>
      <c r="H50" s="2">
        <f t="shared" si="1"/>
        <v>0.35999999998603016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909728</v>
      </c>
      <c r="D53" s="1">
        <f>'PR-RAS'!E57</f>
        <v>285199.35999999999</v>
      </c>
      <c r="E53" s="1">
        <v>0</v>
      </c>
      <c r="F53" s="1">
        <v>0</v>
      </c>
      <c r="G53" s="2">
        <f t="shared" si="0"/>
        <v>76966.589439999996</v>
      </c>
      <c r="H53" s="2">
        <f t="shared" si="1"/>
        <v>0.35999999998603016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600000</v>
      </c>
      <c r="D64" s="1">
        <f>'PR-RAS'!E68</f>
        <v>0</v>
      </c>
      <c r="E64" s="1">
        <v>0</v>
      </c>
      <c r="F64" s="1">
        <v>0</v>
      </c>
      <c r="G64" s="2">
        <f t="shared" si="0"/>
        <v>37800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600000</v>
      </c>
      <c r="D65" s="1">
        <f>'PR-RAS'!E69</f>
        <v>0</v>
      </c>
      <c r="E65" s="1">
        <v>0</v>
      </c>
      <c r="F65" s="1">
        <v>0</v>
      </c>
      <c r="G65" s="2">
        <f t="shared" si="0"/>
        <v>38400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172744</v>
      </c>
      <c r="D73" s="1">
        <f>'PR-RAS'!E77</f>
        <v>587412.00999999989</v>
      </c>
      <c r="E73" s="1">
        <v>0</v>
      </c>
      <c r="F73" s="1">
        <v>0</v>
      </c>
      <c r="G73" s="2">
        <f t="shared" si="0"/>
        <v>97024.897439999972</v>
      </c>
      <c r="H73" s="2">
        <f t="shared" si="1"/>
        <v>9.9999998928979039E-3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155011</v>
      </c>
      <c r="D74" s="1">
        <f>'PR-RAS'!E78</f>
        <v>559972.18999999994</v>
      </c>
      <c r="E74" s="1">
        <v>0</v>
      </c>
      <c r="F74" s="1">
        <v>0</v>
      </c>
      <c r="G74" s="2">
        <f t="shared" si="0"/>
        <v>93071.742739999987</v>
      </c>
      <c r="H74" s="2">
        <f t="shared" si="1"/>
        <v>0.18999999994412065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17733</v>
      </c>
      <c r="D76" s="1">
        <f>'PR-RAS'!E80</f>
        <v>27439.82</v>
      </c>
      <c r="E76" s="1">
        <v>0</v>
      </c>
      <c r="F76" s="1">
        <v>0</v>
      </c>
      <c r="G76" s="2">
        <f t="shared" si="0"/>
        <v>5445.9479999999994</v>
      </c>
      <c r="H76" s="2">
        <f t="shared" si="1"/>
        <v>0.18000000000029104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499</v>
      </c>
      <c r="D78" s="1">
        <f>'PR-RAS'!E82</f>
        <v>168185.34</v>
      </c>
      <c r="E78" s="1">
        <v>0</v>
      </c>
      <c r="F78" s="1">
        <v>0</v>
      </c>
      <c r="G78" s="2">
        <f t="shared" si="0"/>
        <v>25938.965359999998</v>
      </c>
      <c r="H78" s="2">
        <f t="shared" si="1"/>
        <v>0.33999999999650754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499</v>
      </c>
      <c r="D79" s="1">
        <f>'PR-RAS'!E83</f>
        <v>168185.34</v>
      </c>
      <c r="E79" s="1">
        <v>0</v>
      </c>
      <c r="F79" s="1">
        <v>0</v>
      </c>
      <c r="G79" s="2">
        <f t="shared" si="0"/>
        <v>26275.835039999998</v>
      </c>
      <c r="H79" s="2">
        <f t="shared" si="1"/>
        <v>0.33999999999650754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v>
      </c>
      <c r="D81" s="1">
        <f>'PR-RAS'!E85</f>
        <v>39.42</v>
      </c>
      <c r="E81" s="1">
        <v>0</v>
      </c>
      <c r="F81" s="1">
        <v>0</v>
      </c>
      <c r="G81" s="2">
        <f t="shared" si="0"/>
        <v>8.7872000000000003</v>
      </c>
      <c r="H81" s="2">
        <f t="shared" si="1"/>
        <v>0.42000000000000171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v>
      </c>
      <c r="D82" s="1">
        <f>'PR-RAS'!E86</f>
        <v>0</v>
      </c>
      <c r="E82" s="1">
        <v>0</v>
      </c>
      <c r="F82" s="1">
        <v>0</v>
      </c>
      <c r="G82" s="2">
        <f t="shared" si="0"/>
        <v>0.32400000000000001</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464</v>
      </c>
      <c r="D83" s="1">
        <f>'PR-RAS'!E87</f>
        <v>1225.93</v>
      </c>
      <c r="E83" s="1">
        <v>0</v>
      </c>
      <c r="F83" s="1">
        <v>0</v>
      </c>
      <c r="G83" s="2">
        <f t="shared" si="0"/>
        <v>239.10052000000002</v>
      </c>
      <c r="H83" s="2">
        <f t="shared" si="1"/>
        <v>6.9999999999936335E-2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64000</v>
      </c>
      <c r="E85" s="1">
        <v>0</v>
      </c>
      <c r="F85" s="1">
        <v>0</v>
      </c>
      <c r="G85" s="2">
        <f t="shared" si="0"/>
        <v>10752</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102919.99</v>
      </c>
      <c r="E86" s="1">
        <v>0</v>
      </c>
      <c r="F86" s="1">
        <v>0</v>
      </c>
      <c r="G86" s="2">
        <f t="shared" si="0"/>
        <v>17496.398300000001</v>
      </c>
      <c r="H86" s="2">
        <f t="shared" si="1"/>
        <v>9.9999999947613105E-3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12569818</v>
      </c>
      <c r="D102" s="1">
        <f>'PR-RAS'!E106</f>
        <v>11689803.68</v>
      </c>
      <c r="E102" s="1">
        <v>0</v>
      </c>
      <c r="F102" s="1">
        <v>0</v>
      </c>
      <c r="G102" s="2">
        <f t="shared" si="0"/>
        <v>3630891.9613600001</v>
      </c>
      <c r="H102" s="2">
        <f t="shared" si="1"/>
        <v>0.32000000029802322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12569818</v>
      </c>
      <c r="D108" s="1">
        <f>'PR-RAS'!E112</f>
        <v>11689803.68</v>
      </c>
      <c r="E108" s="1">
        <v>0</v>
      </c>
      <c r="F108" s="1">
        <v>0</v>
      </c>
      <c r="G108" s="2">
        <f t="shared" si="0"/>
        <v>3846588.51352</v>
      </c>
      <c r="H108" s="2">
        <f t="shared" si="1"/>
        <v>0.32000000029802322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12569818</v>
      </c>
      <c r="D113" s="1">
        <f>'PR-RAS'!E117</f>
        <v>11689803.68</v>
      </c>
      <c r="E113" s="1">
        <v>0</v>
      </c>
      <c r="F113" s="1">
        <v>0</v>
      </c>
      <c r="G113" s="2">
        <f t="shared" si="0"/>
        <v>4026335.6403200002</v>
      </c>
      <c r="H113" s="2">
        <f t="shared" si="1"/>
        <v>0.32000000029802322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2175940</v>
      </c>
      <c r="D120" s="1">
        <f>'PR-RAS'!E124</f>
        <v>2449950.7000000002</v>
      </c>
      <c r="E120" s="1">
        <v>0</v>
      </c>
      <c r="F120" s="1">
        <v>0</v>
      </c>
      <c r="G120" s="2">
        <f t="shared" si="0"/>
        <v>842025.12659999996</v>
      </c>
      <c r="H120" s="2">
        <f t="shared" si="1"/>
        <v>0.29999999981373549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1441497</v>
      </c>
      <c r="D121" s="1">
        <f>'PR-RAS'!E125</f>
        <v>1775090.67</v>
      </c>
      <c r="E121" s="1">
        <v>0</v>
      </c>
      <c r="F121" s="1">
        <v>0</v>
      </c>
      <c r="G121" s="2">
        <f t="shared" si="0"/>
        <v>599001.40079999994</v>
      </c>
      <c r="H121" s="2">
        <f t="shared" si="1"/>
        <v>0.33000000007450581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46317</v>
      </c>
      <c r="D122" s="1">
        <f>'PR-RAS'!E126</f>
        <v>51001.95</v>
      </c>
      <c r="E122" s="1">
        <v>0</v>
      </c>
      <c r="F122" s="1">
        <v>0</v>
      </c>
      <c r="G122" s="2">
        <f t="shared" si="0"/>
        <v>17946.8289</v>
      </c>
      <c r="H122" s="2">
        <f t="shared" si="1"/>
        <v>5.0000000002910383E-2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1395180</v>
      </c>
      <c r="D123" s="1">
        <f>'PR-RAS'!E127</f>
        <v>1724088.72</v>
      </c>
      <c r="E123" s="1">
        <v>0</v>
      </c>
      <c r="F123" s="1">
        <v>0</v>
      </c>
      <c r="G123" s="2">
        <f t="shared" si="0"/>
        <v>590889.6076799999</v>
      </c>
      <c r="H123" s="2">
        <f t="shared" si="1"/>
        <v>0.28000000002793968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734443</v>
      </c>
      <c r="D124" s="1">
        <f>'PR-RAS'!E128</f>
        <v>674860.03</v>
      </c>
      <c r="E124" s="1">
        <v>0</v>
      </c>
      <c r="F124" s="1">
        <v>0</v>
      </c>
      <c r="G124" s="2">
        <f t="shared" si="0"/>
        <v>256352.05637999999</v>
      </c>
      <c r="H124" s="2">
        <f t="shared" si="1"/>
        <v>3.0000000027939677E-2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734443</v>
      </c>
      <c r="D125" s="1">
        <f>'PR-RAS'!E129</f>
        <v>674860.03</v>
      </c>
      <c r="E125" s="1">
        <v>0</v>
      </c>
      <c r="F125" s="1">
        <v>0</v>
      </c>
      <c r="G125" s="2">
        <f t="shared" si="0"/>
        <v>258436.21944000002</v>
      </c>
      <c r="H125" s="2">
        <f t="shared" si="1"/>
        <v>3.0000000027939677E-2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26660729</v>
      </c>
      <c r="D129" s="1">
        <f>'PR-RAS'!E133</f>
        <v>27686881.050000001</v>
      </c>
      <c r="E129" s="1">
        <v>0</v>
      </c>
      <c r="F129" s="1">
        <v>0</v>
      </c>
      <c r="G129" s="2">
        <f t="shared" si="0"/>
        <v>10500414.8608</v>
      </c>
      <c r="H129" s="2">
        <f t="shared" si="1"/>
        <v>5.000000074505806E-2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26660729</v>
      </c>
      <c r="D130" s="1">
        <f>'PR-RAS'!E134</f>
        <v>27686881.050000001</v>
      </c>
      <c r="E130" s="1">
        <v>0</v>
      </c>
      <c r="F130" s="1">
        <v>0</v>
      </c>
      <c r="G130" s="2">
        <f t="shared" si="0"/>
        <v>10582449.3519</v>
      </c>
      <c r="H130" s="2">
        <f t="shared" si="1"/>
        <v>5.000000074505806E-2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26660729</v>
      </c>
      <c r="D131" s="1">
        <f>'PR-RAS'!E135</f>
        <v>27686881.050000001</v>
      </c>
      <c r="E131" s="1">
        <v>0</v>
      </c>
      <c r="F131" s="1">
        <v>0</v>
      </c>
      <c r="G131" s="2">
        <f t="shared" si="0"/>
        <v>10664483.843</v>
      </c>
      <c r="H131" s="2">
        <f t="shared" si="1"/>
        <v>5.000000074505806E-2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v>
      </c>
      <c r="D135" s="1">
        <f>'PR-RAS'!E139</f>
        <v>0</v>
      </c>
      <c r="E135" s="1">
        <v>0</v>
      </c>
      <c r="F135" s="1">
        <v>0</v>
      </c>
      <c r="G135" s="2">
        <f t="shared" si="0"/>
        <v>1.34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v>
      </c>
      <c r="D146" s="1">
        <f>'PR-RAS'!E150</f>
        <v>0</v>
      </c>
      <c r="E146" s="1">
        <v>0</v>
      </c>
      <c r="F146" s="1">
        <v>0</v>
      </c>
      <c r="G146" s="2">
        <f t="shared" si="0"/>
        <v>1.45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38910519</v>
      </c>
      <c r="D147" s="1">
        <f>'PR-RAS'!E151</f>
        <v>42461980.130000003</v>
      </c>
      <c r="E147" s="1">
        <v>0</v>
      </c>
      <c r="F147" s="1">
        <v>0</v>
      </c>
      <c r="G147" s="2">
        <f t="shared" si="0"/>
        <v>18079833.971960001</v>
      </c>
      <c r="H147" s="2">
        <f t="shared" si="1"/>
        <v>0.13000000268220901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28159207</v>
      </c>
      <c r="D148" s="1">
        <f>'PR-RAS'!E152</f>
        <v>30195822.730000004</v>
      </c>
      <c r="E148" s="1">
        <v>0</v>
      </c>
      <c r="F148" s="1">
        <v>0</v>
      </c>
      <c r="G148" s="2">
        <f t="shared" si="0"/>
        <v>13016975.311620001</v>
      </c>
      <c r="H148" s="2">
        <f t="shared" si="1"/>
        <v>0.26999999582767487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23419595</v>
      </c>
      <c r="D149" s="1">
        <f>'PR-RAS'!E153</f>
        <v>24847515.530000001</v>
      </c>
      <c r="E149" s="1">
        <v>0</v>
      </c>
      <c r="F149" s="1">
        <v>0</v>
      </c>
      <c r="G149" s="2">
        <f t="shared" si="0"/>
        <v>10820964.656880001</v>
      </c>
      <c r="H149" s="2">
        <f t="shared" si="1"/>
        <v>0.4699999988079071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23347776</v>
      </c>
      <c r="D150" s="1">
        <f>'PR-RAS'!E154</f>
        <v>24774555.5</v>
      </c>
      <c r="E150" s="1">
        <v>0</v>
      </c>
      <c r="F150" s="1">
        <v>0</v>
      </c>
      <c r="G150" s="2">
        <f t="shared" si="0"/>
        <v>10861636.162999999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71819</v>
      </c>
      <c r="D151" s="1">
        <f>'PR-RAS'!E155</f>
        <v>72960.03</v>
      </c>
      <c r="E151" s="1">
        <v>0</v>
      </c>
      <c r="F151" s="1">
        <v>0</v>
      </c>
      <c r="G151" s="2">
        <f t="shared" si="0"/>
        <v>32660.858999999997</v>
      </c>
      <c r="H151" s="2">
        <f t="shared" si="1"/>
        <v>2.9999999998835847E-2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920475</v>
      </c>
      <c r="D154" s="1">
        <f>'PR-RAS'!E158</f>
        <v>1306468.17</v>
      </c>
      <c r="E154" s="1">
        <v>0</v>
      </c>
      <c r="F154" s="1">
        <v>0</v>
      </c>
      <c r="G154" s="2">
        <f t="shared" si="0"/>
        <v>540611.93501999998</v>
      </c>
      <c r="H154" s="2">
        <f t="shared" si="1"/>
        <v>0.16999999992549419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3819137</v>
      </c>
      <c r="D155" s="1">
        <f>'PR-RAS'!E159</f>
        <v>4041839.03</v>
      </c>
      <c r="E155" s="1">
        <v>0</v>
      </c>
      <c r="F155" s="1">
        <v>0</v>
      </c>
      <c r="G155" s="2">
        <f t="shared" si="0"/>
        <v>1833033.5192399998</v>
      </c>
      <c r="H155" s="2">
        <f t="shared" si="1"/>
        <v>2.9999999795109034E-2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3819137</v>
      </c>
      <c r="D157" s="1">
        <f>'PR-RAS'!E161</f>
        <v>4041839.03</v>
      </c>
      <c r="E157" s="1">
        <v>0</v>
      </c>
      <c r="F157" s="1">
        <v>0</v>
      </c>
      <c r="G157" s="2">
        <f t="shared" si="0"/>
        <v>1856839.1493599997</v>
      </c>
      <c r="H157" s="2">
        <f t="shared" si="1"/>
        <v>2.9999999795109034E-2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10376988</v>
      </c>
      <c r="D159" s="1">
        <f>'PR-RAS'!E163</f>
        <v>12094905.810000001</v>
      </c>
      <c r="E159" s="1">
        <v>0</v>
      </c>
      <c r="F159" s="1">
        <v>0</v>
      </c>
      <c r="G159" s="2">
        <f t="shared" si="0"/>
        <v>5461554.3399600005</v>
      </c>
      <c r="H159" s="2">
        <f t="shared" si="1"/>
        <v>0.18999999947845936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922052</v>
      </c>
      <c r="D160" s="1">
        <f>'PR-RAS'!E164</f>
        <v>1861605.2000000002</v>
      </c>
      <c r="E160" s="1">
        <v>0</v>
      </c>
      <c r="F160" s="1">
        <v>0</v>
      </c>
      <c r="G160" s="2">
        <f t="shared" si="0"/>
        <v>738596.72160000005</v>
      </c>
      <c r="H160" s="2">
        <f t="shared" si="1"/>
        <v>0.20000000018626451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383697</v>
      </c>
      <c r="D161" s="1">
        <f>'PR-RAS'!E165</f>
        <v>1252959.6200000001</v>
      </c>
      <c r="E161" s="1">
        <v>0</v>
      </c>
      <c r="F161" s="1">
        <v>0</v>
      </c>
      <c r="G161" s="2">
        <f t="shared" si="0"/>
        <v>462338.59840000002</v>
      </c>
      <c r="H161" s="2">
        <f t="shared" si="1"/>
        <v>0.37999999988824129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372577</v>
      </c>
      <c r="D162" s="1">
        <f>'PR-RAS'!E166</f>
        <v>393803.45</v>
      </c>
      <c r="E162" s="1">
        <v>0</v>
      </c>
      <c r="F162" s="1">
        <v>0</v>
      </c>
      <c r="G162" s="2">
        <f t="shared" si="0"/>
        <v>186789.6079</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162789</v>
      </c>
      <c r="D163" s="1">
        <f>'PR-RAS'!E167</f>
        <v>205596.76</v>
      </c>
      <c r="E163" s="1">
        <v>0</v>
      </c>
      <c r="F163" s="1">
        <v>0</v>
      </c>
      <c r="G163" s="2">
        <f t="shared" si="0"/>
        <v>92985.168239999999</v>
      </c>
      <c r="H163" s="2">
        <f t="shared" si="1"/>
        <v>0.23999999999068677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2989</v>
      </c>
      <c r="D164" s="1">
        <f>'PR-RAS'!E168</f>
        <v>9245.3700000000008</v>
      </c>
      <c r="E164" s="1">
        <v>0</v>
      </c>
      <c r="F164" s="1">
        <v>0</v>
      </c>
      <c r="G164" s="2">
        <f t="shared" si="0"/>
        <v>3501.1976200000004</v>
      </c>
      <c r="H164" s="2">
        <f t="shared" si="1"/>
        <v>0.37000000000080036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1905642</v>
      </c>
      <c r="D165" s="1">
        <f>'PR-RAS'!E169</f>
        <v>2363164.77</v>
      </c>
      <c r="E165" s="1">
        <v>0</v>
      </c>
      <c r="F165" s="1">
        <v>0</v>
      </c>
      <c r="G165" s="2">
        <f t="shared" si="0"/>
        <v>1087643.33256</v>
      </c>
      <c r="H165" s="2">
        <f t="shared" si="1"/>
        <v>0.22999999998137355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454233</v>
      </c>
      <c r="D166" s="1">
        <f>'PR-RAS'!E170</f>
        <v>398487.27</v>
      </c>
      <c r="E166" s="1">
        <v>0</v>
      </c>
      <c r="F166" s="1">
        <v>0</v>
      </c>
      <c r="G166" s="2">
        <f t="shared" si="0"/>
        <v>206449.24410000001</v>
      </c>
      <c r="H166" s="2">
        <f t="shared" si="1"/>
        <v>0.27000000001862645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16273</v>
      </c>
      <c r="D167" s="1">
        <f>'PR-RAS'!E171</f>
        <v>141821.42000000001</v>
      </c>
      <c r="E167" s="1">
        <v>0</v>
      </c>
      <c r="F167" s="1">
        <v>0</v>
      </c>
      <c r="G167" s="2">
        <f t="shared" si="0"/>
        <v>49786.029440000006</v>
      </c>
      <c r="H167" s="2">
        <f t="shared" si="1"/>
        <v>0.42000000001280569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1237820</v>
      </c>
      <c r="D168" s="1">
        <f>'PR-RAS'!E172</f>
        <v>1489738.36</v>
      </c>
      <c r="E168" s="1">
        <v>0</v>
      </c>
      <c r="F168" s="1">
        <v>0</v>
      </c>
      <c r="G168" s="2">
        <f t="shared" si="0"/>
        <v>704288.55224000011</v>
      </c>
      <c r="H168" s="2">
        <f t="shared" si="1"/>
        <v>0.36000000010244548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109645</v>
      </c>
      <c r="D169" s="1">
        <f>'PR-RAS'!E173</f>
        <v>128496.67</v>
      </c>
      <c r="E169" s="1">
        <v>0</v>
      </c>
      <c r="F169" s="1">
        <v>0</v>
      </c>
      <c r="G169" s="2">
        <f t="shared" si="0"/>
        <v>61595.241119999999</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87671</v>
      </c>
      <c r="D170" s="1">
        <f>'PR-RAS'!E174</f>
        <v>89257.54</v>
      </c>
      <c r="E170" s="1">
        <v>0</v>
      </c>
      <c r="F170" s="1">
        <v>0</v>
      </c>
      <c r="G170" s="2">
        <f t="shared" si="0"/>
        <v>44985.447519999994</v>
      </c>
      <c r="H170" s="2">
        <f t="shared" si="1"/>
        <v>0.46000000000640284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115363.51</v>
      </c>
      <c r="E172" s="1">
        <v>0</v>
      </c>
      <c r="F172" s="1">
        <v>0</v>
      </c>
      <c r="G172" s="2">
        <f t="shared" si="0"/>
        <v>39454.320420000004</v>
      </c>
      <c r="H172" s="2">
        <f t="shared" si="1"/>
        <v>0.49000000000523869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6742811</v>
      </c>
      <c r="D173" s="1">
        <f>'PR-RAS'!E177</f>
        <v>6619353.7599999988</v>
      </c>
      <c r="E173" s="1">
        <v>0</v>
      </c>
      <c r="F173" s="1">
        <v>0</v>
      </c>
      <c r="G173" s="2">
        <f t="shared" si="0"/>
        <v>3436821.1854399992</v>
      </c>
      <c r="H173" s="2">
        <f t="shared" si="1"/>
        <v>0.24000000115483999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196271</v>
      </c>
      <c r="D174" s="1">
        <f>'PR-RAS'!E178</f>
        <v>262766.8</v>
      </c>
      <c r="E174" s="1">
        <v>0</v>
      </c>
      <c r="F174" s="1">
        <v>0</v>
      </c>
      <c r="G174" s="2">
        <f t="shared" si="0"/>
        <v>124872.19579999999</v>
      </c>
      <c r="H174" s="2">
        <f t="shared" si="1"/>
        <v>0.20000000001164153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366039</v>
      </c>
      <c r="D175" s="1">
        <f>'PR-RAS'!E179</f>
        <v>477377.33</v>
      </c>
      <c r="E175" s="1">
        <v>0</v>
      </c>
      <c r="F175" s="1">
        <v>0</v>
      </c>
      <c r="G175" s="2">
        <f t="shared" si="0"/>
        <v>229818.09684000001</v>
      </c>
      <c r="H175" s="2">
        <f t="shared" si="1"/>
        <v>0.33000000001629815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451348</v>
      </c>
      <c r="D176" s="1">
        <f>'PR-RAS'!E180</f>
        <v>390923.84</v>
      </c>
      <c r="E176" s="1">
        <v>0</v>
      </c>
      <c r="F176" s="1">
        <v>0</v>
      </c>
      <c r="G176" s="2">
        <f t="shared" si="0"/>
        <v>215809.24400000001</v>
      </c>
      <c r="H176" s="2">
        <f t="shared" si="1"/>
        <v>0.15999999997438863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348564</v>
      </c>
      <c r="D177" s="1">
        <f>'PR-RAS'!E181</f>
        <v>276798.87</v>
      </c>
      <c r="E177" s="1">
        <v>0</v>
      </c>
      <c r="F177" s="1">
        <v>0</v>
      </c>
      <c r="G177" s="2">
        <f t="shared" si="0"/>
        <v>158780.46623999998</v>
      </c>
      <c r="H177" s="2">
        <f t="shared" si="1"/>
        <v>0.13000000000465661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681137</v>
      </c>
      <c r="D178" s="1">
        <f>'PR-RAS'!E182</f>
        <v>743887.26</v>
      </c>
      <c r="E178" s="1">
        <v>0</v>
      </c>
      <c r="F178" s="1">
        <v>0</v>
      </c>
      <c r="G178" s="2">
        <f t="shared" si="0"/>
        <v>383897.33903999999</v>
      </c>
      <c r="H178" s="2">
        <f t="shared" si="1"/>
        <v>0.26000000000931323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13608</v>
      </c>
      <c r="D179" s="1">
        <f>'PR-RAS'!E183</f>
        <v>59341.65</v>
      </c>
      <c r="E179" s="1">
        <v>0</v>
      </c>
      <c r="F179" s="1">
        <v>0</v>
      </c>
      <c r="G179" s="2">
        <f t="shared" si="0"/>
        <v>23547.851399999996</v>
      </c>
      <c r="H179" s="2">
        <f t="shared" si="1"/>
        <v>0.34999999999854481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3525030</v>
      </c>
      <c r="D180" s="1">
        <f>'PR-RAS'!E184</f>
        <v>3326350.4099999997</v>
      </c>
      <c r="E180" s="1">
        <v>0</v>
      </c>
      <c r="F180" s="1">
        <v>0</v>
      </c>
      <c r="G180" s="2">
        <f t="shared" si="0"/>
        <v>1821813.81678</v>
      </c>
      <c r="H180" s="2">
        <f t="shared" si="1"/>
        <v>0.40999999968335032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256193</v>
      </c>
      <c r="D181" s="1">
        <f>'PR-RAS'!E185</f>
        <v>443422.51</v>
      </c>
      <c r="E181" s="1">
        <v>0</v>
      </c>
      <c r="F181" s="1">
        <v>0</v>
      </c>
      <c r="G181" s="2">
        <f t="shared" si="0"/>
        <v>205746.84359999999</v>
      </c>
      <c r="H181" s="2">
        <f t="shared" si="1"/>
        <v>0.48999999999068677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904621</v>
      </c>
      <c r="D182" s="1">
        <f>'PR-RAS'!E186</f>
        <v>638485.09</v>
      </c>
      <c r="E182" s="1">
        <v>0</v>
      </c>
      <c r="F182" s="1">
        <v>0</v>
      </c>
      <c r="G182" s="2">
        <f t="shared" si="0"/>
        <v>394868.00357999996</v>
      </c>
      <c r="H182" s="2">
        <f t="shared" si="1"/>
        <v>8.999999996740371E-2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137971</v>
      </c>
      <c r="D183" s="1">
        <f>'PR-RAS'!E187</f>
        <v>276397.99</v>
      </c>
      <c r="E183" s="1">
        <v>0</v>
      </c>
      <c r="F183" s="1">
        <v>0</v>
      </c>
      <c r="G183" s="2">
        <f t="shared" si="0"/>
        <v>125719.59035999999</v>
      </c>
      <c r="H183" s="2">
        <f t="shared" si="1"/>
        <v>1.0000000009313226E-2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668512</v>
      </c>
      <c r="D184" s="1">
        <f>'PR-RAS'!E188</f>
        <v>974384.09000000008</v>
      </c>
      <c r="E184" s="1">
        <v>0</v>
      </c>
      <c r="F184" s="1">
        <v>0</v>
      </c>
      <c r="G184" s="2">
        <f t="shared" si="0"/>
        <v>478962.27294</v>
      </c>
      <c r="H184" s="2">
        <f t="shared" si="1"/>
        <v>9.0000000083819032E-2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454800</v>
      </c>
      <c r="D186" s="1">
        <f>'PR-RAS'!E190</f>
        <v>484201.32</v>
      </c>
      <c r="E186" s="1">
        <v>0</v>
      </c>
      <c r="F186" s="1">
        <v>0</v>
      </c>
      <c r="G186" s="2">
        <f t="shared" si="0"/>
        <v>263292.48840000003</v>
      </c>
      <c r="H186" s="2">
        <f t="shared" si="1"/>
        <v>0.32000000000698492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84327</v>
      </c>
      <c r="D187" s="1">
        <f>'PR-RAS'!E191</f>
        <v>336775.98</v>
      </c>
      <c r="E187" s="1">
        <v>0</v>
      </c>
      <c r="F187" s="1">
        <v>0</v>
      </c>
      <c r="G187" s="2">
        <f t="shared" si="0"/>
        <v>140965.48655999999</v>
      </c>
      <c r="H187" s="2">
        <f t="shared" si="1"/>
        <v>2.0000000018626451E-2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44415</v>
      </c>
      <c r="D188" s="1">
        <f>'PR-RAS'!E192</f>
        <v>23525.05</v>
      </c>
      <c r="E188" s="1">
        <v>0</v>
      </c>
      <c r="F188" s="1">
        <v>0</v>
      </c>
      <c r="G188" s="2">
        <f t="shared" si="0"/>
        <v>17103.973700000002</v>
      </c>
      <c r="H188" s="2">
        <f t="shared" si="1"/>
        <v>4.9999999999272404E-2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51013</v>
      </c>
      <c r="D189" s="1">
        <f>'PR-RAS'!E193</f>
        <v>54094.62</v>
      </c>
      <c r="E189" s="1">
        <v>0</v>
      </c>
      <c r="F189" s="1">
        <v>0</v>
      </c>
      <c r="G189" s="2">
        <f t="shared" si="0"/>
        <v>29930.021119999998</v>
      </c>
      <c r="H189" s="2">
        <f t="shared" si="1"/>
        <v>0.37999999999738066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33957</v>
      </c>
      <c r="D191" s="1">
        <f>'PR-RAS'!E195</f>
        <v>75787.12</v>
      </c>
      <c r="E191" s="1">
        <v>0</v>
      </c>
      <c r="F191" s="1">
        <v>0</v>
      </c>
      <c r="G191" s="2">
        <f t="shared" si="0"/>
        <v>35250.935599999997</v>
      </c>
      <c r="H191" s="2">
        <f t="shared" si="1"/>
        <v>0.11999999999534339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28541</v>
      </c>
      <c r="D192" s="1">
        <f>'PR-RAS'!E196</f>
        <v>39877.94</v>
      </c>
      <c r="E192" s="1">
        <v>0</v>
      </c>
      <c r="F192" s="1">
        <v>0</v>
      </c>
      <c r="G192" s="2">
        <f t="shared" si="0"/>
        <v>20684.70408</v>
      </c>
      <c r="H192" s="2">
        <f t="shared" si="1"/>
        <v>5.9999999997671694E-2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28541</v>
      </c>
      <c r="D206" s="1">
        <f>'PR-RAS'!E210</f>
        <v>39877.94</v>
      </c>
      <c r="E206" s="1">
        <v>0</v>
      </c>
      <c r="F206" s="1">
        <v>0</v>
      </c>
      <c r="G206" s="2">
        <f t="shared" si="0"/>
        <v>22200.860400000001</v>
      </c>
      <c r="H206" s="2">
        <f t="shared" si="1"/>
        <v>5.9999999997671694E-2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19575</v>
      </c>
      <c r="D207" s="1">
        <f>'PR-RAS'!E211</f>
        <v>21017.27</v>
      </c>
      <c r="E207" s="1">
        <v>0</v>
      </c>
      <c r="F207" s="1">
        <v>0</v>
      </c>
      <c r="G207" s="2">
        <f t="shared" si="0"/>
        <v>12691.56524</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4451</v>
      </c>
      <c r="D208" s="1">
        <f>'PR-RAS'!E212</f>
        <v>2465.2800000000002</v>
      </c>
      <c r="E208" s="1">
        <v>0</v>
      </c>
      <c r="F208" s="1">
        <v>0</v>
      </c>
      <c r="G208" s="2">
        <f t="shared" si="0"/>
        <v>1941.9829200000001</v>
      </c>
      <c r="H208" s="2">
        <f t="shared" si="1"/>
        <v>0.28000000000020009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65</v>
      </c>
      <c r="D209" s="1">
        <f>'PR-RAS'!E213</f>
        <v>6495.35</v>
      </c>
      <c r="E209" s="1">
        <v>0</v>
      </c>
      <c r="F209" s="1">
        <v>0</v>
      </c>
      <c r="G209" s="2">
        <f t="shared" si="0"/>
        <v>2715.5855999999999</v>
      </c>
      <c r="H209" s="2">
        <f t="shared" si="1"/>
        <v>0.3500000000003638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4450</v>
      </c>
      <c r="D210" s="1">
        <f>'PR-RAS'!E214</f>
        <v>9900.0400000000009</v>
      </c>
      <c r="E210" s="1">
        <v>0</v>
      </c>
      <c r="F210" s="1">
        <v>0</v>
      </c>
      <c r="G210" s="2">
        <f t="shared" si="0"/>
        <v>5068.2667200000005</v>
      </c>
      <c r="H210" s="2">
        <f t="shared" si="1"/>
        <v>4.0000000000873115E-2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85420</v>
      </c>
      <c r="D211" s="1">
        <f>'PR-RAS'!E215</f>
        <v>25625.96</v>
      </c>
      <c r="E211" s="1">
        <v>0</v>
      </c>
      <c r="F211" s="1">
        <v>0</v>
      </c>
      <c r="G211" s="2">
        <f t="shared" si="0"/>
        <v>28701.103199999994</v>
      </c>
      <c r="H211" s="2">
        <f t="shared" si="1"/>
        <v>4.0000000000873115E-2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85420</v>
      </c>
      <c r="D219" s="1">
        <f>'PR-RAS'!E223</f>
        <v>25625.96</v>
      </c>
      <c r="E219" s="1">
        <v>0</v>
      </c>
      <c r="F219" s="1">
        <v>0</v>
      </c>
      <c r="G219" s="2">
        <f t="shared" si="0"/>
        <v>29794.478559999996</v>
      </c>
      <c r="H219" s="2">
        <f t="shared" si="1"/>
        <v>4.0000000000873115E-2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241113</v>
      </c>
      <c r="D220" s="1">
        <f>'PR-RAS'!E224</f>
        <v>86247.8</v>
      </c>
      <c r="E220" s="1">
        <v>0</v>
      </c>
      <c r="F220" s="1">
        <v>0</v>
      </c>
      <c r="G220" s="2">
        <f t="shared" si="0"/>
        <v>90580.2834</v>
      </c>
      <c r="H220" s="2">
        <f t="shared" si="1"/>
        <v>0.19999999999708962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241113</v>
      </c>
      <c r="D221" s="1">
        <f>'PR-RAS'!E225</f>
        <v>55388.22</v>
      </c>
      <c r="E221" s="1">
        <v>0</v>
      </c>
      <c r="F221" s="1">
        <v>0</v>
      </c>
      <c r="G221" s="2">
        <f t="shared" si="0"/>
        <v>77415.676800000001</v>
      </c>
      <c r="H221" s="2">
        <f t="shared" si="1"/>
        <v>0.22000000000116415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241113</v>
      </c>
      <c r="D222" s="1">
        <f>'PR-RAS'!E226</f>
        <v>55388.22</v>
      </c>
      <c r="E222" s="1">
        <v>0</v>
      </c>
      <c r="F222" s="1">
        <v>0</v>
      </c>
      <c r="G222" s="2">
        <f t="shared" si="0"/>
        <v>77767.56624</v>
      </c>
      <c r="H222" s="2">
        <f t="shared" si="1"/>
        <v>0.22000000000116415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29767.53</v>
      </c>
      <c r="E224" s="1">
        <v>0</v>
      </c>
      <c r="F224" s="1">
        <v>0</v>
      </c>
      <c r="G224" s="2">
        <f t="shared" si="0"/>
        <v>13276.318379999999</v>
      </c>
      <c r="H224" s="2">
        <f t="shared" si="1"/>
        <v>0.47000000000116415</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29767.53</v>
      </c>
      <c r="E225" s="1">
        <v>0</v>
      </c>
      <c r="F225" s="1">
        <v>0</v>
      </c>
      <c r="G225" s="2">
        <f t="shared" si="0"/>
        <v>13335.853439999999</v>
      </c>
      <c r="H225" s="2">
        <f t="shared" si="1"/>
        <v>0.47000000000116415</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1092.05</v>
      </c>
      <c r="E243" s="1">
        <v>0</v>
      </c>
      <c r="F243" s="1">
        <v>0</v>
      </c>
      <c r="G243" s="2">
        <f t="shared" si="0"/>
        <v>528.55219999999997</v>
      </c>
      <c r="H243" s="2">
        <f t="shared" si="1"/>
        <v>4.9999999999954525E-2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1092.05</v>
      </c>
      <c r="E244" s="1">
        <v>0</v>
      </c>
      <c r="F244" s="1">
        <v>0</v>
      </c>
      <c r="G244" s="2">
        <f t="shared" si="0"/>
        <v>530.73629999999991</v>
      </c>
      <c r="H244" s="2">
        <f t="shared" si="1"/>
        <v>4.9999999999954525E-2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19250</v>
      </c>
      <c r="D248" s="1">
        <f>'PR-RAS'!E252</f>
        <v>19499.89</v>
      </c>
      <c r="E248" s="1">
        <v>0</v>
      </c>
      <c r="F248" s="1">
        <v>0</v>
      </c>
      <c r="G248" s="2">
        <f t="shared" si="0"/>
        <v>14387.695659999999</v>
      </c>
      <c r="H248" s="2">
        <f t="shared" si="1"/>
        <v>0.11000000000058208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19250</v>
      </c>
      <c r="D255" s="1">
        <f>'PR-RAS'!E259</f>
        <v>19499.89</v>
      </c>
      <c r="E255" s="1">
        <v>0</v>
      </c>
      <c r="F255" s="1">
        <v>0</v>
      </c>
      <c r="G255" s="2">
        <f t="shared" si="0"/>
        <v>14795.44412</v>
      </c>
      <c r="H255" s="2">
        <f t="shared" si="1"/>
        <v>0.11000000000058208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19250</v>
      </c>
      <c r="D256" s="1">
        <f>'PR-RAS'!E260</f>
        <v>19499.89</v>
      </c>
      <c r="E256" s="1">
        <v>0</v>
      </c>
      <c r="F256" s="1">
        <v>0</v>
      </c>
      <c r="G256" s="2">
        <f t="shared" si="0"/>
        <v>14853.6939</v>
      </c>
      <c r="H256" s="2">
        <f t="shared" si="1"/>
        <v>0.11000000000058208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38910519</v>
      </c>
      <c r="D285" s="1">
        <f>'PR-RAS'!E289</f>
        <v>42461980.130000003</v>
      </c>
      <c r="E285" s="1">
        <v>0</v>
      </c>
      <c r="F285" s="1">
        <v>0</v>
      </c>
      <c r="G285" s="2">
        <f t="shared" si="8"/>
        <v>35168992.109839998</v>
      </c>
      <c r="H285" s="2">
        <f t="shared" si="9"/>
        <v>0.13000000268220901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4178949</v>
      </c>
      <c r="D286" s="1">
        <f>'PR-RAS'!E290</f>
        <v>405452.00999999791</v>
      </c>
      <c r="E286" s="1">
        <v>0</v>
      </c>
      <c r="F286" s="1">
        <v>0</v>
      </c>
      <c r="G286" s="2">
        <f t="shared" si="8"/>
        <v>1422108.1106999987</v>
      </c>
      <c r="H286" s="2">
        <f t="shared" si="9"/>
        <v>9.9999979138374329E-3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7360524</v>
      </c>
      <c r="D288" s="1">
        <f>'PR-RAS'!E292</f>
        <v>9781304.4900000002</v>
      </c>
      <c r="E288" s="1">
        <v>0</v>
      </c>
      <c r="F288" s="1">
        <v>0</v>
      </c>
      <c r="G288" s="2">
        <f t="shared" si="8"/>
        <v>7726939.1652599992</v>
      </c>
      <c r="H288" s="2">
        <f t="shared" si="9"/>
        <v>0.49000000022351742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4394807</v>
      </c>
      <c r="D290" s="1">
        <f>'PR-RAS'!E294</f>
        <v>4234228.5599999996</v>
      </c>
      <c r="E290" s="1">
        <v>0</v>
      </c>
      <c r="F290" s="1">
        <v>0</v>
      </c>
      <c r="G290" s="2">
        <f t="shared" si="8"/>
        <v>3717483.3306799997</v>
      </c>
      <c r="H290" s="2">
        <f t="shared" si="9"/>
        <v>0.44000000040978193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176429</v>
      </c>
      <c r="D291" s="1">
        <f>'PR-RAS'!E295</f>
        <v>393090.31</v>
      </c>
      <c r="E291" s="1">
        <v>0</v>
      </c>
      <c r="F291" s="1">
        <v>0</v>
      </c>
      <c r="G291" s="2">
        <f t="shared" si="8"/>
        <v>279156.78979999997</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16905</v>
      </c>
      <c r="D293" s="1">
        <f>'PR-RAS'!E298</f>
        <v>13719.87</v>
      </c>
      <c r="E293" s="1">
        <v>0</v>
      </c>
      <c r="F293" s="1">
        <v>0</v>
      </c>
      <c r="G293" s="2">
        <f t="shared" si="8"/>
        <v>12948.66408</v>
      </c>
      <c r="H293" s="2">
        <f t="shared" si="9"/>
        <v>0.12999999999919964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16905</v>
      </c>
      <c r="D306" s="1">
        <f>'PR-RAS'!E311</f>
        <v>13719.87</v>
      </c>
      <c r="E306" s="1">
        <v>0</v>
      </c>
      <c r="F306" s="1">
        <v>0</v>
      </c>
      <c r="G306" s="2">
        <f t="shared" si="8"/>
        <v>13525.145700000001</v>
      </c>
      <c r="H306" s="2">
        <f t="shared" si="9"/>
        <v>0.12999999999919964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16905</v>
      </c>
      <c r="D307" s="1">
        <f>'PR-RAS'!E312</f>
        <v>13719.87</v>
      </c>
      <c r="E307" s="1">
        <v>0</v>
      </c>
      <c r="F307" s="1">
        <v>0</v>
      </c>
      <c r="G307" s="2">
        <f t="shared" si="8"/>
        <v>13569.490440000001</v>
      </c>
      <c r="H307" s="2">
        <f t="shared" si="9"/>
        <v>0.12999999999919964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16905</v>
      </c>
      <c r="D308" s="1">
        <f>'PR-RAS'!E313</f>
        <v>13719.87</v>
      </c>
      <c r="E308" s="1">
        <v>0</v>
      </c>
      <c r="F308" s="1">
        <v>0</v>
      </c>
      <c r="G308" s="2">
        <f t="shared" si="8"/>
        <v>13613.835180000002</v>
      </c>
      <c r="H308" s="2">
        <f t="shared" si="9"/>
        <v>0.12999999999919964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1338041</v>
      </c>
      <c r="D345" s="1">
        <f>'PR-RAS'!E350</f>
        <v>1116257.08</v>
      </c>
      <c r="E345" s="1">
        <v>0</v>
      </c>
      <c r="F345" s="1">
        <v>0</v>
      </c>
      <c r="G345" s="2">
        <f t="shared" si="8"/>
        <v>1228270.9750399999</v>
      </c>
      <c r="H345" s="2">
        <f t="shared" si="9"/>
        <v>8.0000000074505806E-2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1338041</v>
      </c>
      <c r="D358" s="1">
        <f>'PR-RAS'!E363</f>
        <v>1116257.08</v>
      </c>
      <c r="E358" s="1">
        <v>0</v>
      </c>
      <c r="F358" s="1">
        <v>0</v>
      </c>
      <c r="G358" s="2">
        <f t="shared" si="8"/>
        <v>1274688.19212</v>
      </c>
      <c r="H358" s="2">
        <f t="shared" si="9"/>
        <v>8.0000000074505806E-2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25000.07</v>
      </c>
      <c r="E359" s="1">
        <v>0</v>
      </c>
      <c r="F359" s="1">
        <v>0</v>
      </c>
      <c r="G359" s="2">
        <f t="shared" si="8"/>
        <v>17900.05012</v>
      </c>
      <c r="H359" s="2">
        <f t="shared" si="9"/>
        <v>6.9999999999708962E-2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25000.07</v>
      </c>
      <c r="E363" s="1">
        <v>0</v>
      </c>
      <c r="F363" s="1">
        <v>0</v>
      </c>
      <c r="G363" s="2">
        <f t="shared" si="8"/>
        <v>18100.05068</v>
      </c>
      <c r="H363" s="2">
        <f t="shared" si="9"/>
        <v>6.9999999999708962E-2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1051677</v>
      </c>
      <c r="D364" s="1">
        <f>'PR-RAS'!E369</f>
        <v>1038992.8999999999</v>
      </c>
      <c r="E364" s="1">
        <v>0</v>
      </c>
      <c r="F364" s="1">
        <v>0</v>
      </c>
      <c r="G364" s="2">
        <f t="shared" si="8"/>
        <v>1136067.5963999999</v>
      </c>
      <c r="H364" s="2">
        <f t="shared" si="9"/>
        <v>0.10000000009313226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203430</v>
      </c>
      <c r="D365" s="1">
        <f>'PR-RAS'!E370</f>
        <v>400307.25</v>
      </c>
      <c r="E365" s="1">
        <v>0</v>
      </c>
      <c r="F365" s="1">
        <v>0</v>
      </c>
      <c r="G365" s="2">
        <f t="shared" si="8"/>
        <v>365472.19799999997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36216</v>
      </c>
      <c r="D366" s="1">
        <f>'PR-RAS'!E371</f>
        <v>63896.78</v>
      </c>
      <c r="E366" s="1">
        <v>0</v>
      </c>
      <c r="F366" s="1">
        <v>0</v>
      </c>
      <c r="G366" s="2">
        <f t="shared" si="8"/>
        <v>59863.489399999999</v>
      </c>
      <c r="H366" s="2">
        <f t="shared" si="9"/>
        <v>0.22000000000116415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50168</v>
      </c>
      <c r="D367" s="1">
        <f>'PR-RAS'!E372</f>
        <v>54357.06</v>
      </c>
      <c r="E367" s="1">
        <v>0</v>
      </c>
      <c r="F367" s="1">
        <v>0</v>
      </c>
      <c r="G367" s="2">
        <f t="shared" si="8"/>
        <v>58150.855919999995</v>
      </c>
      <c r="H367" s="2">
        <f t="shared" si="9"/>
        <v>5.9999999997671694E-2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87182</v>
      </c>
      <c r="D368" s="1">
        <f>'PR-RAS'!E373</f>
        <v>9366.2900000000009</v>
      </c>
      <c r="E368" s="1">
        <v>0</v>
      </c>
      <c r="F368" s="1">
        <v>0</v>
      </c>
      <c r="G368" s="2">
        <f t="shared" si="8"/>
        <v>38870.650860000002</v>
      </c>
      <c r="H368" s="2">
        <f t="shared" si="9"/>
        <v>0.29000000000087311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569054</v>
      </c>
      <c r="D369" s="1">
        <f>'PR-RAS'!E374</f>
        <v>253199.81</v>
      </c>
      <c r="E369" s="1">
        <v>0</v>
      </c>
      <c r="F369" s="1">
        <v>0</v>
      </c>
      <c r="G369" s="2">
        <f t="shared" si="8"/>
        <v>395766.93216000003</v>
      </c>
      <c r="H369" s="2">
        <f t="shared" si="9"/>
        <v>0.19000000000232831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34398</v>
      </c>
      <c r="D370" s="1">
        <f>'PR-RAS'!E375</f>
        <v>252453.98</v>
      </c>
      <c r="E370" s="1">
        <v>0</v>
      </c>
      <c r="F370" s="1">
        <v>0</v>
      </c>
      <c r="G370" s="2">
        <f t="shared" si="8"/>
        <v>199003.89923999997</v>
      </c>
      <c r="H370" s="2">
        <f t="shared" si="9"/>
        <v>1.9999999989522621E-2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71229</v>
      </c>
      <c r="D371" s="1">
        <f>'PR-RAS'!E376</f>
        <v>5411.73</v>
      </c>
      <c r="E371" s="1">
        <v>0</v>
      </c>
      <c r="F371" s="1">
        <v>0</v>
      </c>
      <c r="G371" s="2">
        <f t="shared" si="8"/>
        <v>30359.410199999998</v>
      </c>
      <c r="H371" s="2">
        <f t="shared" si="9"/>
        <v>0.27000000000043656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275239</v>
      </c>
      <c r="D373" s="1">
        <f>'PR-RAS'!E378</f>
        <v>25000</v>
      </c>
      <c r="E373" s="1">
        <v>0</v>
      </c>
      <c r="F373" s="1">
        <v>0</v>
      </c>
      <c r="G373" s="2">
        <f t="shared" si="8"/>
        <v>120988.908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275239</v>
      </c>
      <c r="D376" s="1">
        <f>'PR-RAS'!E381</f>
        <v>25000</v>
      </c>
      <c r="E376" s="1">
        <v>0</v>
      </c>
      <c r="F376" s="1">
        <v>0</v>
      </c>
      <c r="G376" s="2">
        <f t="shared" si="8"/>
        <v>121964.625</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11125</v>
      </c>
      <c r="D378" s="1">
        <f>'PR-RAS'!E383</f>
        <v>27264.11</v>
      </c>
      <c r="E378" s="1">
        <v>0</v>
      </c>
      <c r="F378" s="1">
        <v>0</v>
      </c>
      <c r="G378" s="2">
        <f t="shared" si="8"/>
        <v>24751.263940000001</v>
      </c>
      <c r="H378" s="2">
        <f t="shared" si="9"/>
        <v>0.11000000000058208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11125</v>
      </c>
      <c r="D379" s="1">
        <f>'PR-RAS'!E384</f>
        <v>27264.11</v>
      </c>
      <c r="E379" s="1">
        <v>0</v>
      </c>
      <c r="F379" s="1">
        <v>0</v>
      </c>
      <c r="G379" s="2">
        <f t="shared" si="8"/>
        <v>24816.917160000001</v>
      </c>
      <c r="H379" s="2">
        <f t="shared" si="9"/>
        <v>0.11000000000058208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1321136</v>
      </c>
      <c r="D403" s="1">
        <f>'PR-RAS'!E408</f>
        <v>1102537.21</v>
      </c>
      <c r="E403" s="1">
        <v>0</v>
      </c>
      <c r="F403" s="1">
        <v>0</v>
      </c>
      <c r="G403" s="2">
        <f t="shared" si="8"/>
        <v>1417536.5888400001</v>
      </c>
      <c r="H403" s="2">
        <f t="shared" si="9"/>
        <v>0.2099999999627471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43106373</v>
      </c>
      <c r="D407" s="1">
        <f>'PR-RAS'!E412</f>
        <v>42881152.009999998</v>
      </c>
      <c r="E407" s="1">
        <v>0</v>
      </c>
      <c r="F407" s="1">
        <v>0</v>
      </c>
      <c r="G407" s="2">
        <f t="shared" si="8"/>
        <v>52320682.870120004</v>
      </c>
      <c r="H407" s="2">
        <f t="shared" si="9"/>
        <v>9.9999979138374329E-3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40248560</v>
      </c>
      <c r="D408" s="1">
        <f>'PR-RAS'!E413</f>
        <v>43578237.210000001</v>
      </c>
      <c r="E408" s="1">
        <v>0</v>
      </c>
      <c r="F408" s="1">
        <v>0</v>
      </c>
      <c r="G408" s="2">
        <f t="shared" si="8"/>
        <v>51853849.008939996</v>
      </c>
      <c r="H408" s="2">
        <f t="shared" si="9"/>
        <v>0.21000000089406967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2857813</v>
      </c>
      <c r="D409" s="1">
        <f>'PR-RAS'!E414</f>
        <v>0</v>
      </c>
      <c r="E409" s="1">
        <v>0</v>
      </c>
      <c r="F409" s="1">
        <v>0</v>
      </c>
      <c r="G409" s="2">
        <f t="shared" si="8"/>
        <v>1165987.7039999999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697085.20000000298</v>
      </c>
      <c r="E410" s="1">
        <v>0</v>
      </c>
      <c r="F410" s="1">
        <v>0</v>
      </c>
      <c r="G410" s="2">
        <f t="shared" si="8"/>
        <v>570215.69360000244</v>
      </c>
      <c r="H410" s="2">
        <f t="shared" si="9"/>
        <v>0.20000000298023224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7360524</v>
      </c>
      <c r="D411" s="1">
        <f>'PR-RAS'!E416</f>
        <v>9781304.4900000002</v>
      </c>
      <c r="E411" s="1">
        <v>0</v>
      </c>
      <c r="F411" s="1">
        <v>0</v>
      </c>
      <c r="G411" s="2">
        <f t="shared" si="8"/>
        <v>11038484.5218</v>
      </c>
      <c r="H411" s="2">
        <f t="shared" si="9"/>
        <v>0.49000000022351742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4394807</v>
      </c>
      <c r="D413" s="1">
        <f>'PR-RAS'!E418</f>
        <v>4234228.5599999996</v>
      </c>
      <c r="E413" s="1">
        <v>0</v>
      </c>
      <c r="F413" s="1">
        <v>0</v>
      </c>
      <c r="G413" s="2">
        <f t="shared" si="8"/>
        <v>5299664.8174399994</v>
      </c>
      <c r="H413" s="2">
        <f t="shared" si="9"/>
        <v>0.44000000040978193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43106373</v>
      </c>
      <c r="D633" s="1">
        <f>'PR-RAS'!E639</f>
        <v>42881152.009999998</v>
      </c>
      <c r="E633" s="1">
        <v>0</v>
      </c>
      <c r="F633" s="1">
        <v>0</v>
      </c>
      <c r="G633" s="2">
        <f t="shared" si="10"/>
        <v>81445003.876639992</v>
      </c>
      <c r="H633" s="2">
        <f t="shared" si="11"/>
        <v>9.9999979138374329E-3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40248560</v>
      </c>
      <c r="D634" s="1">
        <f>'PR-RAS'!E640</f>
        <v>43578237.210000001</v>
      </c>
      <c r="E634" s="1">
        <v>0</v>
      </c>
      <c r="F634" s="1">
        <v>0</v>
      </c>
      <c r="G634" s="2">
        <f t="shared" si="10"/>
        <v>80647386.787860006</v>
      </c>
      <c r="H634" s="2">
        <f t="shared" si="11"/>
        <v>0.21000000089406967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2857813</v>
      </c>
      <c r="D635" s="1">
        <f>'PR-RAS'!E641</f>
        <v>0</v>
      </c>
      <c r="E635" s="1">
        <v>0</v>
      </c>
      <c r="F635" s="1">
        <v>0</v>
      </c>
      <c r="G635" s="2">
        <f t="shared" si="10"/>
        <v>1811853.442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697085.20000000298</v>
      </c>
      <c r="E636" s="1">
        <v>0</v>
      </c>
      <c r="F636" s="1">
        <v>0</v>
      </c>
      <c r="G636" s="2">
        <f t="shared" si="10"/>
        <v>885298.20400000375</v>
      </c>
      <c r="H636" s="2">
        <f t="shared" si="11"/>
        <v>0.20000000298023224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7360524</v>
      </c>
      <c r="D637" s="1">
        <f>'PR-RAS'!E643</f>
        <v>9781304.4900000002</v>
      </c>
      <c r="E637" s="1">
        <v>0</v>
      </c>
      <c r="F637" s="1">
        <v>0</v>
      </c>
      <c r="G637" s="2">
        <f t="shared" si="10"/>
        <v>17123112.57528</v>
      </c>
      <c r="H637" s="2">
        <f t="shared" si="11"/>
        <v>0.49000000022351742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10218337</v>
      </c>
      <c r="D639" s="1">
        <f>'PR-RAS'!E645</f>
        <v>9084219.2899999972</v>
      </c>
      <c r="E639" s="1">
        <v>0</v>
      </c>
      <c r="F639" s="1">
        <v>0</v>
      </c>
      <c r="G639" s="2">
        <f t="shared" si="10"/>
        <v>18110762.820039995</v>
      </c>
      <c r="H639" s="2">
        <f t="shared" si="11"/>
        <v>0.28999999724328518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246577</v>
      </c>
      <c r="D641" s="1">
        <f>'PR-RAS'!E647</f>
        <v>246576.99</v>
      </c>
      <c r="E641" s="1">
        <v>0</v>
      </c>
      <c r="F641" s="1">
        <v>0</v>
      </c>
      <c r="G641" s="2">
        <f t="shared" si="10"/>
        <v>473427.8272</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7653935</v>
      </c>
      <c r="D642" s="1">
        <f>'PR-RAS'!E649</f>
        <v>10143028.439999999</v>
      </c>
      <c r="E642" s="1">
        <v>0</v>
      </c>
      <c r="F642" s="1">
        <v>0</v>
      </c>
      <c r="G642" s="2">
        <f t="shared" si="10"/>
        <v>17909534.795079999</v>
      </c>
      <c r="H642" s="2">
        <f t="shared" si="11"/>
        <v>0.43999999947845936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18909042</v>
      </c>
      <c r="D643" s="1">
        <f>'PR-RAS'!E650</f>
        <v>17848370.789999999</v>
      </c>
      <c r="E643" s="1">
        <v>0</v>
      </c>
      <c r="F643" s="1">
        <v>0</v>
      </c>
      <c r="G643" s="2">
        <f t="shared" si="10"/>
        <v>35056913.058360003</v>
      </c>
      <c r="H643" s="2">
        <f t="shared" si="11"/>
        <v>0.21000000089406967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16419949</v>
      </c>
      <c r="D644" s="1">
        <f>'PR-RAS'!E651</f>
        <v>18570225.719999999</v>
      </c>
      <c r="E644" s="1">
        <v>0</v>
      </c>
      <c r="F644" s="1">
        <v>0</v>
      </c>
      <c r="G644" s="2">
        <f t="shared" si="10"/>
        <v>34439337.482919998</v>
      </c>
      <c r="H644" s="2">
        <f t="shared" si="11"/>
        <v>0.2800000011920929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10143028</v>
      </c>
      <c r="D645" s="1">
        <f>'PR-RAS'!E652</f>
        <v>9421173.5099999979</v>
      </c>
      <c r="E645" s="1">
        <v>0</v>
      </c>
      <c r="F645" s="1">
        <v>0</v>
      </c>
      <c r="G645" s="2">
        <f t="shared" si="10"/>
        <v>18666581.512879997</v>
      </c>
      <c r="H645" s="2">
        <f t="shared" si="11"/>
        <v>0.49000000208616257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126</v>
      </c>
      <c r="D647" s="1">
        <f>'PR-RAS'!E654</f>
        <v>126</v>
      </c>
      <c r="E647" s="1">
        <v>0</v>
      </c>
      <c r="F647" s="1">
        <v>0</v>
      </c>
      <c r="G647" s="2">
        <f t="shared" si="10"/>
        <v>244.18800000000002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126</v>
      </c>
      <c r="D649" s="1">
        <f>'PR-RAS'!E656</f>
        <v>126</v>
      </c>
      <c r="E649" s="1">
        <v>0</v>
      </c>
      <c r="F649" s="1">
        <v>0</v>
      </c>
      <c r="G649" s="2">
        <f t="shared" si="10"/>
        <v>244.94400000000002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600000</v>
      </c>
      <c r="D669" s="1">
        <f>'PR-RAS'!E676</f>
        <v>0</v>
      </c>
      <c r="E669" s="1">
        <v>0</v>
      </c>
      <c r="F669" s="1">
        <v>0</v>
      </c>
      <c r="G669" s="2">
        <f t="shared" si="10"/>
        <v>400800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11895335</v>
      </c>
      <c r="D703" s="1">
        <f>'PR-RAS'!E710</f>
        <v>11654682.51</v>
      </c>
      <c r="E703" s="1">
        <v>0</v>
      </c>
      <c r="F703" s="1">
        <v>0</v>
      </c>
      <c r="G703" s="2">
        <f t="shared" si="10"/>
        <v>24713699.414039996</v>
      </c>
      <c r="H703" s="2">
        <f t="shared" si="11"/>
        <v>0.49000000022351742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30336</v>
      </c>
      <c r="D710" s="1">
        <f>'PR-RAS'!E717</f>
        <v>30207.23</v>
      </c>
      <c r="E710" s="1">
        <v>0</v>
      </c>
      <c r="F710" s="1">
        <v>0</v>
      </c>
      <c r="G710" s="2">
        <f t="shared" si="10"/>
        <v>64342.07613999999</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372577</v>
      </c>
      <c r="D711" s="1">
        <f>'PR-RAS'!E718</f>
        <v>393803.45</v>
      </c>
      <c r="E711" s="1">
        <v>0</v>
      </c>
      <c r="F711" s="1">
        <v>0</v>
      </c>
      <c r="G711" s="2">
        <f t="shared" si="10"/>
        <v>823730.5689999999</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115832</v>
      </c>
      <c r="D714" s="1">
        <f>'PR-RAS'!E721</f>
        <v>79339.399999999994</v>
      </c>
      <c r="E714" s="1">
        <v>0</v>
      </c>
      <c r="F714" s="1">
        <v>0</v>
      </c>
      <c r="G714" s="2">
        <f t="shared" si="10"/>
        <v>195726.20039999997</v>
      </c>
      <c r="H714" s="2">
        <f t="shared" si="11"/>
        <v>0.39999999999417923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1571086</v>
      </c>
      <c r="D715" s="1">
        <f>'PR-RAS'!E722</f>
        <v>1750384.6399999999</v>
      </c>
      <c r="E715" s="1">
        <v>0</v>
      </c>
      <c r="F715" s="1">
        <v>0</v>
      </c>
      <c r="G715" s="2">
        <f t="shared" si="10"/>
        <v>3621304.6699199993</v>
      </c>
      <c r="H715" s="2">
        <f t="shared" si="11"/>
        <v>0.36000000010244548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529428</v>
      </c>
      <c r="D716" s="1">
        <f>'PR-RAS'!E723</f>
        <v>594217.74</v>
      </c>
      <c r="E716" s="1">
        <v>0</v>
      </c>
      <c r="F716" s="1">
        <v>0</v>
      </c>
      <c r="G716" s="2">
        <f t="shared" si="10"/>
        <v>1228272.3881999999</v>
      </c>
      <c r="H716" s="2">
        <f t="shared" si="11"/>
        <v>0.26000000000931323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155856</v>
      </c>
      <c r="D719" s="1">
        <f>'PR-RAS'!E726</f>
        <v>221105.7</v>
      </c>
      <c r="E719" s="1">
        <v>0</v>
      </c>
      <c r="F719" s="1">
        <v>0</v>
      </c>
      <c r="G719" s="2">
        <f t="shared" si="10"/>
        <v>429412.39319999999</v>
      </c>
      <c r="H719" s="2">
        <f t="shared" si="11"/>
        <v>0.29999999998835847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19250</v>
      </c>
      <c r="D812" s="1">
        <f>'PR-RAS'!E819</f>
        <v>19499.89</v>
      </c>
      <c r="E812" s="1">
        <v>0</v>
      </c>
      <c r="F812" s="1">
        <v>0</v>
      </c>
      <c r="G812" s="2">
        <f t="shared" si="18"/>
        <v>47240.571580000003</v>
      </c>
      <c r="H812" s="2">
        <f t="shared" si="19"/>
        <v>0.11000000000058208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67798200</v>
      </c>
      <c r="D984" s="6">
        <f>BILANCA!E6</f>
        <v>66249223.439999998</v>
      </c>
      <c r="E984" s="6">
        <v>0</v>
      </c>
      <c r="F984" s="6">
        <v>0</v>
      </c>
      <c r="G984" s="7">
        <f t="shared" ref="G984:G1241" si="22">B984/1000*C984+B984/500*D984</f>
        <v>200296.64688000001</v>
      </c>
      <c r="H984" s="7">
        <f t="shared" si="19"/>
        <v>0.43999999761581421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52391401</v>
      </c>
      <c r="D985" s="1">
        <f>BILANCA!E7</f>
        <v>51900203.420000002</v>
      </c>
      <c r="E985" s="1">
        <v>0</v>
      </c>
      <c r="F985" s="1">
        <v>0</v>
      </c>
      <c r="G985" s="2">
        <f t="shared" si="22"/>
        <v>312383.61568000005</v>
      </c>
      <c r="H985" s="2">
        <f t="shared" si="19"/>
        <v>0.42000000178813934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23291771</v>
      </c>
      <c r="D986" s="1">
        <f>BILANCA!E8</f>
        <v>23291771</v>
      </c>
      <c r="E986" s="1">
        <v>0</v>
      </c>
      <c r="F986" s="1">
        <v>0</v>
      </c>
      <c r="G986" s="2">
        <f t="shared" si="22"/>
        <v>209625.93899999998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23291771</v>
      </c>
      <c r="D987" s="1">
        <f>BILANCA!E9</f>
        <v>23291771</v>
      </c>
      <c r="E987" s="1">
        <v>0</v>
      </c>
      <c r="F987" s="1">
        <v>0</v>
      </c>
      <c r="G987" s="2">
        <f t="shared" si="22"/>
        <v>279501.25199999998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66099</v>
      </c>
      <c r="D988" s="1">
        <f>BILANCA!E10</f>
        <v>66098.81</v>
      </c>
      <c r="E988" s="1">
        <v>0</v>
      </c>
      <c r="F988" s="1">
        <v>0</v>
      </c>
      <c r="G988" s="2">
        <f t="shared" si="22"/>
        <v>991.48310000000004</v>
      </c>
      <c r="H988" s="2">
        <f t="shared" si="19"/>
        <v>0.19000000000232831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66099</v>
      </c>
      <c r="D989" s="1">
        <f>BILANCA!E11</f>
        <v>66098.81</v>
      </c>
      <c r="E989" s="1">
        <v>0</v>
      </c>
      <c r="F989" s="1">
        <v>0</v>
      </c>
      <c r="G989" s="2">
        <f t="shared" si="22"/>
        <v>1189.77972</v>
      </c>
      <c r="H989" s="2">
        <f t="shared" si="19"/>
        <v>0.19000000000232831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26291680</v>
      </c>
      <c r="D990" s="1">
        <f>BILANCA!E12</f>
        <v>25991564.770000003</v>
      </c>
      <c r="E990" s="1">
        <v>0</v>
      </c>
      <c r="F990" s="1">
        <v>0</v>
      </c>
      <c r="G990" s="2">
        <f t="shared" si="22"/>
        <v>547923.66678000009</v>
      </c>
      <c r="H990" s="2">
        <f t="shared" si="19"/>
        <v>0.22999999672174454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22829438</v>
      </c>
      <c r="D991" s="1">
        <f>BILANCA!E13</f>
        <v>22302907.280000005</v>
      </c>
      <c r="E991" s="1">
        <v>0</v>
      </c>
      <c r="F991" s="1">
        <v>0</v>
      </c>
      <c r="G991" s="2">
        <f t="shared" si="22"/>
        <v>539482.02048000018</v>
      </c>
      <c r="H991" s="2">
        <f t="shared" si="19"/>
        <v>0.28000000491738319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50733378</v>
      </c>
      <c r="D993" s="1">
        <f>BILANCA!E15</f>
        <v>50733378.390000001</v>
      </c>
      <c r="E993" s="1">
        <v>0</v>
      </c>
      <c r="F993" s="1">
        <v>0</v>
      </c>
      <c r="G993" s="2">
        <f t="shared" si="22"/>
        <v>1522001.3478000001</v>
      </c>
      <c r="H993" s="2">
        <f t="shared" si="19"/>
        <v>0.39000000059604645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750757</v>
      </c>
      <c r="D994" s="1">
        <f>BILANCA!E16</f>
        <v>750757.09</v>
      </c>
      <c r="E994" s="1">
        <v>0</v>
      </c>
      <c r="F994" s="1">
        <v>0</v>
      </c>
      <c r="G994" s="2">
        <f t="shared" si="22"/>
        <v>24774.982980000001</v>
      </c>
      <c r="H994" s="2">
        <f t="shared" si="19"/>
        <v>8.999999996740371E-2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748623</v>
      </c>
      <c r="D995" s="1">
        <f>BILANCA!E17</f>
        <v>919730.68</v>
      </c>
      <c r="E995" s="1">
        <v>0</v>
      </c>
      <c r="F995" s="1">
        <v>0</v>
      </c>
      <c r="G995" s="2">
        <f t="shared" si="22"/>
        <v>31057.012320000002</v>
      </c>
      <c r="H995" s="2">
        <f t="shared" si="19"/>
        <v>0.31999999994877726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29403320</v>
      </c>
      <c r="D996" s="1">
        <f>BILANCA!E18</f>
        <v>30100958.879999999</v>
      </c>
      <c r="E996" s="1">
        <v>0</v>
      </c>
      <c r="F996" s="1">
        <v>0</v>
      </c>
      <c r="G996" s="2">
        <f t="shared" si="22"/>
        <v>1164868.0908799998</v>
      </c>
      <c r="H996" s="2">
        <f t="shared" si="19"/>
        <v>0.12000000104308128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2203161</v>
      </c>
      <c r="D997" s="1">
        <f>BILANCA!E19</f>
        <v>2580106.1400000006</v>
      </c>
      <c r="E997" s="1">
        <v>0</v>
      </c>
      <c r="F997" s="1">
        <v>0</v>
      </c>
      <c r="G997" s="2">
        <f t="shared" si="22"/>
        <v>103087.22592000003</v>
      </c>
      <c r="H997" s="2">
        <f t="shared" si="19"/>
        <v>0.14000000059604645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5802486</v>
      </c>
      <c r="D998" s="1">
        <f>BILANCA!E20</f>
        <v>6407757.4800000004</v>
      </c>
      <c r="E998" s="1">
        <v>0</v>
      </c>
      <c r="F998" s="1">
        <v>0</v>
      </c>
      <c r="G998" s="2">
        <f t="shared" si="22"/>
        <v>279270.01439999999</v>
      </c>
      <c r="H998" s="2">
        <f t="shared" si="19"/>
        <v>0.48000000044703484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536008</v>
      </c>
      <c r="D999" s="1">
        <f>BILANCA!E21</f>
        <v>599904.59</v>
      </c>
      <c r="E999" s="1">
        <v>0</v>
      </c>
      <c r="F999" s="1">
        <v>0</v>
      </c>
      <c r="G999" s="2">
        <f t="shared" si="22"/>
        <v>27773.07488</v>
      </c>
      <c r="H999" s="2">
        <f t="shared" si="19"/>
        <v>0.41000000003259629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1134795</v>
      </c>
      <c r="D1000" s="1">
        <f>BILANCA!E22</f>
        <v>1189152.1399999999</v>
      </c>
      <c r="E1000" s="1">
        <v>0</v>
      </c>
      <c r="F1000" s="1">
        <v>0</v>
      </c>
      <c r="G1000" s="2">
        <f t="shared" si="22"/>
        <v>59722.687760000001</v>
      </c>
      <c r="H1000" s="2">
        <f t="shared" si="19"/>
        <v>0.13999999989755452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3800198</v>
      </c>
      <c r="D1001" s="1">
        <f>BILANCA!E23</f>
        <v>3809564.66</v>
      </c>
      <c r="E1001" s="1">
        <v>0</v>
      </c>
      <c r="F1001" s="1">
        <v>0</v>
      </c>
      <c r="G1001" s="2">
        <f t="shared" si="22"/>
        <v>205547.89175999997</v>
      </c>
      <c r="H1001" s="2">
        <f t="shared" si="19"/>
        <v>0.33999999985098839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3679137</v>
      </c>
      <c r="D1002" s="1">
        <f>BILANCA!E24</f>
        <v>3932336.76</v>
      </c>
      <c r="E1002" s="1">
        <v>0</v>
      </c>
      <c r="F1002" s="1">
        <v>0</v>
      </c>
      <c r="G1002" s="2">
        <f t="shared" si="22"/>
        <v>219332.39987999998</v>
      </c>
      <c r="H1002" s="2">
        <f t="shared" si="19"/>
        <v>0.24000000022351742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3193082</v>
      </c>
      <c r="D1003" s="1">
        <f>BILANCA!E25</f>
        <v>3445535.82</v>
      </c>
      <c r="E1003" s="1">
        <v>0</v>
      </c>
      <c r="F1003" s="1">
        <v>0</v>
      </c>
      <c r="G1003" s="2">
        <f t="shared" si="22"/>
        <v>201683.07280000002</v>
      </c>
      <c r="H1003" s="2">
        <f t="shared" si="19"/>
        <v>0.18000000016763806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1007433</v>
      </c>
      <c r="D1004" s="1">
        <f>BILANCA!E26</f>
        <v>1012844.82</v>
      </c>
      <c r="E1004" s="1">
        <v>0</v>
      </c>
      <c r="F1004" s="1">
        <v>0</v>
      </c>
      <c r="G1004" s="2">
        <f t="shared" si="22"/>
        <v>63695.575440000001</v>
      </c>
      <c r="H1004" s="2">
        <f t="shared" si="19"/>
        <v>0.18000000005122274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16949978</v>
      </c>
      <c r="D1006" s="1">
        <f>BILANCA!E28</f>
        <v>17816990.129999999</v>
      </c>
      <c r="E1006" s="1">
        <v>0</v>
      </c>
      <c r="F1006" s="1">
        <v>0</v>
      </c>
      <c r="G1006" s="2">
        <f t="shared" si="22"/>
        <v>1209431.0399799999</v>
      </c>
      <c r="H1006" s="2">
        <f t="shared" si="19"/>
        <v>0.12999999895691872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320687</v>
      </c>
      <c r="D1007" s="1">
        <f>BILANCA!E29</f>
        <v>261863.13000000003</v>
      </c>
      <c r="E1007" s="1">
        <v>0</v>
      </c>
      <c r="F1007" s="1">
        <v>0</v>
      </c>
      <c r="G1007" s="2">
        <f t="shared" si="22"/>
        <v>20265.918240000003</v>
      </c>
      <c r="H1007" s="2">
        <f t="shared" si="19"/>
        <v>0.13000000003376044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400368</v>
      </c>
      <c r="D1010" s="1">
        <f>BILANCA!E32</f>
        <v>425367.96</v>
      </c>
      <c r="E1010" s="1">
        <v>0</v>
      </c>
      <c r="F1010" s="1">
        <v>0</v>
      </c>
      <c r="G1010" s="2">
        <f t="shared" si="22"/>
        <v>33779.805840000001</v>
      </c>
      <c r="H1010" s="2">
        <f t="shared" si="19"/>
        <v>3.9999999979045242E-2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79681</v>
      </c>
      <c r="D1012" s="1">
        <f>BILANCA!E34</f>
        <v>163504.82999999999</v>
      </c>
      <c r="E1012" s="1">
        <v>0</v>
      </c>
      <c r="F1012" s="1">
        <v>0</v>
      </c>
      <c r="G1012" s="2">
        <f t="shared" si="22"/>
        <v>11794.029139999999</v>
      </c>
      <c r="H1012" s="2">
        <f t="shared" si="19"/>
        <v>0.17000000001280569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931978</v>
      </c>
      <c r="D1013" s="1">
        <f>BILANCA!E35</f>
        <v>846688.22</v>
      </c>
      <c r="E1013" s="1">
        <v>0</v>
      </c>
      <c r="F1013" s="1">
        <v>0</v>
      </c>
      <c r="G1013" s="2">
        <f t="shared" si="22"/>
        <v>78760.633199999997</v>
      </c>
      <c r="H1013" s="2">
        <f t="shared" si="19"/>
        <v>0.21999999997206032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912343</v>
      </c>
      <c r="D1014" s="1">
        <f>BILANCA!E36</f>
        <v>827052.94</v>
      </c>
      <c r="E1014" s="1">
        <v>0</v>
      </c>
      <c r="F1014" s="1">
        <v>0</v>
      </c>
      <c r="G1014" s="2">
        <f t="shared" si="22"/>
        <v>79559.915280000001</v>
      </c>
      <c r="H1014" s="2">
        <f t="shared" si="19"/>
        <v>6.0000000055879354E-2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19635</v>
      </c>
      <c r="D1015" s="1">
        <f>BILANCA!E37</f>
        <v>19635.28</v>
      </c>
      <c r="E1015" s="1">
        <v>0</v>
      </c>
      <c r="F1015" s="1">
        <v>0</v>
      </c>
      <c r="G1015" s="2">
        <f t="shared" si="22"/>
        <v>1884.9779199999998</v>
      </c>
      <c r="H1015" s="2">
        <f t="shared" si="19"/>
        <v>0.27999999999883585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6416</v>
      </c>
      <c r="D1023" s="1">
        <f>BILANCA!E45</f>
        <v>0</v>
      </c>
      <c r="E1023" s="1">
        <v>0</v>
      </c>
      <c r="F1023" s="1">
        <v>0</v>
      </c>
      <c r="G1023" s="2">
        <f t="shared" si="22"/>
        <v>256.64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494565</v>
      </c>
      <c r="D1025" s="1">
        <f>BILANCA!E47</f>
        <v>494565.26</v>
      </c>
      <c r="E1025" s="1">
        <v>0</v>
      </c>
      <c r="F1025" s="1">
        <v>0</v>
      </c>
      <c r="G1025" s="2">
        <f t="shared" si="22"/>
        <v>62315.211840000004</v>
      </c>
      <c r="H1025" s="2">
        <f t="shared" si="19"/>
        <v>0.26000000000931323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488149</v>
      </c>
      <c r="D1028" s="1">
        <f>BILANCA!E50</f>
        <v>494565.26</v>
      </c>
      <c r="E1028" s="1">
        <v>0</v>
      </c>
      <c r="F1028" s="1">
        <v>0</v>
      </c>
      <c r="G1028" s="2">
        <f t="shared" si="22"/>
        <v>66477.578399999999</v>
      </c>
      <c r="H1028" s="2">
        <f t="shared" si="19"/>
        <v>0.26000000000931323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1347432</v>
      </c>
      <c r="D1032" s="1">
        <f>BILANCA!E54</f>
        <v>1436689.92</v>
      </c>
      <c r="E1032" s="1">
        <v>0</v>
      </c>
      <c r="F1032" s="1">
        <v>0</v>
      </c>
      <c r="G1032" s="2">
        <f t="shared" si="22"/>
        <v>206819.78015999999</v>
      </c>
      <c r="H1032" s="2">
        <f t="shared" si="19"/>
        <v>8.0000000074505806E-2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1347432</v>
      </c>
      <c r="D1033" s="1">
        <f>BILANCA!E55</f>
        <v>1436689.92</v>
      </c>
      <c r="E1033" s="1">
        <v>0</v>
      </c>
      <c r="F1033" s="1">
        <v>0</v>
      </c>
      <c r="G1033" s="2">
        <f t="shared" si="22"/>
        <v>211040.592</v>
      </c>
      <c r="H1033" s="2">
        <f t="shared" si="19"/>
        <v>8.0000000074505806E-2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1356834</v>
      </c>
      <c r="D1034" s="1">
        <f>BILANCA!E56</f>
        <v>1356834.3</v>
      </c>
      <c r="E1034" s="1">
        <v>0</v>
      </c>
      <c r="F1034" s="1">
        <v>0</v>
      </c>
      <c r="G1034" s="2">
        <f t="shared" si="22"/>
        <v>207595.63260000001</v>
      </c>
      <c r="H1034" s="2">
        <f t="shared" si="19"/>
        <v>0.30000000004656613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36600</v>
      </c>
      <c r="D1035" s="1">
        <f>BILANCA!E57</f>
        <v>36599.96</v>
      </c>
      <c r="E1035" s="1">
        <v>0</v>
      </c>
      <c r="F1035" s="1">
        <v>0</v>
      </c>
      <c r="G1035" s="2">
        <f t="shared" si="22"/>
        <v>5709.59584</v>
      </c>
      <c r="H1035" s="2">
        <f t="shared" si="19"/>
        <v>4.0000000000873115E-2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1103856</v>
      </c>
      <c r="D1039" s="1">
        <f>BILANCA!E61</f>
        <v>1103856.31</v>
      </c>
      <c r="E1039" s="1">
        <v>0</v>
      </c>
      <c r="F1039" s="1">
        <v>0</v>
      </c>
      <c r="G1039" s="2">
        <f t="shared" si="22"/>
        <v>185447.84272000002</v>
      </c>
      <c r="H1039" s="2">
        <f t="shared" si="19"/>
        <v>0.31000000005587935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216378</v>
      </c>
      <c r="D1040" s="1">
        <f>BILANCA!E62</f>
        <v>216378.03</v>
      </c>
      <c r="E1040" s="1">
        <v>0</v>
      </c>
      <c r="F1040" s="1">
        <v>0</v>
      </c>
      <c r="G1040" s="2">
        <f t="shared" si="22"/>
        <v>37000.64142</v>
      </c>
      <c r="H1040" s="2">
        <f t="shared" si="19"/>
        <v>2.9999999998835847E-2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1451116</v>
      </c>
      <c r="D1041" s="1">
        <f>BILANCA!E63</f>
        <v>1260033.3500000001</v>
      </c>
      <c r="E1041" s="1">
        <v>0</v>
      </c>
      <c r="F1041" s="1">
        <v>0</v>
      </c>
      <c r="G1041" s="2">
        <f t="shared" si="22"/>
        <v>230328.59660000002</v>
      </c>
      <c r="H1041" s="2">
        <f t="shared" si="19"/>
        <v>0.35000000009313226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1451116</v>
      </c>
      <c r="D1043" s="1">
        <f>BILANCA!E65</f>
        <v>1260033.3500000001</v>
      </c>
      <c r="E1043" s="1">
        <v>0</v>
      </c>
      <c r="F1043" s="1">
        <v>0</v>
      </c>
      <c r="G1043" s="2">
        <f t="shared" si="22"/>
        <v>238270.962</v>
      </c>
      <c r="H1043" s="2">
        <f t="shared" si="19"/>
        <v>0.35000000009313226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15406799</v>
      </c>
      <c r="D1046" s="1">
        <f>BILANCA!E68</f>
        <v>14349020.02</v>
      </c>
      <c r="E1046" s="1">
        <v>0</v>
      </c>
      <c r="F1046" s="1">
        <v>0</v>
      </c>
      <c r="G1046" s="2">
        <f t="shared" si="22"/>
        <v>2778604.8595199999</v>
      </c>
      <c r="H1046" s="2">
        <f t="shared" si="19"/>
        <v>1.9999999552965164E-2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10143028</v>
      </c>
      <c r="D1047" s="1">
        <f>BILANCA!E69</f>
        <v>9421173.5099999998</v>
      </c>
      <c r="E1047" s="1">
        <v>0</v>
      </c>
      <c r="F1047" s="1">
        <v>0</v>
      </c>
      <c r="G1047" s="2">
        <f t="shared" si="22"/>
        <v>1855064.00128</v>
      </c>
      <c r="H1047" s="2">
        <f t="shared" si="19"/>
        <v>0.49000000022351742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10141550</v>
      </c>
      <c r="D1048" s="1">
        <f>BILANCA!E70</f>
        <v>9421173.5099999998</v>
      </c>
      <c r="E1048" s="1">
        <v>0</v>
      </c>
      <c r="F1048" s="1">
        <v>0</v>
      </c>
      <c r="G1048" s="2">
        <f t="shared" si="22"/>
        <v>1883953.3063000001</v>
      </c>
      <c r="H1048" s="2">
        <f t="shared" si="19"/>
        <v>0.49000000022351742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10141550</v>
      </c>
      <c r="D1050" s="1">
        <f>BILANCA!E72</f>
        <v>9421173.5099999998</v>
      </c>
      <c r="E1050" s="1">
        <v>0</v>
      </c>
      <c r="F1050" s="1">
        <v>0</v>
      </c>
      <c r="G1050" s="2">
        <f t="shared" si="22"/>
        <v>1941921.1003400001</v>
      </c>
      <c r="H1050" s="2">
        <f t="shared" si="19"/>
        <v>0.49000000022351742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1478</v>
      </c>
      <c r="D1054" s="1">
        <f>BILANCA!E76</f>
        <v>0</v>
      </c>
      <c r="E1054" s="1">
        <v>0</v>
      </c>
      <c r="F1054" s="1">
        <v>0</v>
      </c>
      <c r="G1054" s="2">
        <f t="shared" si="22"/>
        <v>104.93799999999999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276755</v>
      </c>
      <c r="D1056" s="1">
        <f>BILANCA!E78</f>
        <v>230572.53</v>
      </c>
      <c r="E1056" s="1">
        <v>0</v>
      </c>
      <c r="F1056" s="1">
        <v>0</v>
      </c>
      <c r="G1056" s="2">
        <f t="shared" si="22"/>
        <v>53866.704379999996</v>
      </c>
      <c r="H1056" s="2">
        <f t="shared" si="19"/>
        <v>0.47000000000116415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8197</v>
      </c>
      <c r="D1060" s="1">
        <f>BILANCA!E82</f>
        <v>8196.89</v>
      </c>
      <c r="E1060" s="1">
        <v>0</v>
      </c>
      <c r="F1060" s="1">
        <v>0</v>
      </c>
      <c r="G1060" s="2">
        <f t="shared" si="22"/>
        <v>1893.4900600000001</v>
      </c>
      <c r="H1060" s="2">
        <f t="shared" si="19"/>
        <v>0.11000000000058208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44567</v>
      </c>
      <c r="D1061" s="1">
        <f>BILANCA!E83</f>
        <v>43567.87</v>
      </c>
      <c r="E1061" s="1">
        <v>0</v>
      </c>
      <c r="F1061" s="1">
        <v>0</v>
      </c>
      <c r="G1061" s="2">
        <f t="shared" si="22"/>
        <v>10272.81372</v>
      </c>
      <c r="H1061" s="2">
        <f t="shared" si="19"/>
        <v>0.12999999999738066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223991</v>
      </c>
      <c r="D1064" s="1">
        <f>BILANCA!E86</f>
        <v>178807.77</v>
      </c>
      <c r="E1064" s="1">
        <v>0</v>
      </c>
      <c r="F1064" s="1">
        <v>0</v>
      </c>
      <c r="G1064" s="2">
        <f t="shared" si="22"/>
        <v>47110.129740000004</v>
      </c>
      <c r="H1064" s="2">
        <f t="shared" si="19"/>
        <v>0.23000000001047738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111140</v>
      </c>
      <c r="D1112" s="1">
        <f>BILANCA!E134</f>
        <v>20000</v>
      </c>
      <c r="E1112" s="1">
        <v>0</v>
      </c>
      <c r="F1112" s="1">
        <v>0</v>
      </c>
      <c r="G1112" s="2">
        <f t="shared" si="22"/>
        <v>19497.059999999998</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20000</v>
      </c>
      <c r="D1113" s="1">
        <f>BILANCA!E135</f>
        <v>20000</v>
      </c>
      <c r="E1113" s="1">
        <v>0</v>
      </c>
      <c r="F1113" s="1">
        <v>0</v>
      </c>
      <c r="G1113" s="2">
        <f t="shared" si="22"/>
        <v>7800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20000</v>
      </c>
      <c r="D1119" s="1">
        <f>BILANCA!E141</f>
        <v>20000</v>
      </c>
      <c r="E1119" s="1">
        <v>0</v>
      </c>
      <c r="F1119" s="1">
        <v>0</v>
      </c>
      <c r="G1119" s="2">
        <f t="shared" si="22"/>
        <v>8160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91140</v>
      </c>
      <c r="D1120" s="1">
        <f>BILANCA!E142</f>
        <v>0</v>
      </c>
      <c r="E1120" s="1">
        <v>0</v>
      </c>
      <c r="F1120" s="1">
        <v>0</v>
      </c>
      <c r="G1120" s="2">
        <f t="shared" si="22"/>
        <v>12486.18</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91140</v>
      </c>
      <c r="D1121" s="1">
        <f>BILANCA!E143</f>
        <v>0</v>
      </c>
      <c r="E1121" s="1">
        <v>0</v>
      </c>
      <c r="F1121" s="1">
        <v>0</v>
      </c>
      <c r="G1121" s="2">
        <f t="shared" si="22"/>
        <v>12577.320000000002</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4399854</v>
      </c>
      <c r="D1124" s="1">
        <f>BILANCA!E146</f>
        <v>4241751.62</v>
      </c>
      <c r="E1124" s="1">
        <v>0</v>
      </c>
      <c r="F1124" s="1">
        <v>0</v>
      </c>
      <c r="G1124" s="2">
        <f t="shared" si="22"/>
        <v>1816553.37084</v>
      </c>
      <c r="H1124" s="2">
        <f t="shared" si="23"/>
        <v>0.37999999988824129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601</v>
      </c>
      <c r="D1125" s="1">
        <f>BILANCA!E147</f>
        <v>3113.02</v>
      </c>
      <c r="E1125" s="1">
        <v>0</v>
      </c>
      <c r="F1125" s="1">
        <v>0</v>
      </c>
      <c r="G1125" s="2">
        <f t="shared" si="22"/>
        <v>969.43967999999995</v>
      </c>
      <c r="H1125" s="2">
        <f t="shared" si="23"/>
        <v>1.999999999998181E-2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4128262</v>
      </c>
      <c r="D1137" s="1">
        <f>BILANCA!E159</f>
        <v>3675550.62</v>
      </c>
      <c r="E1137" s="1">
        <v>0</v>
      </c>
      <c r="F1137" s="1">
        <v>0</v>
      </c>
      <c r="G1137" s="2">
        <f t="shared" si="22"/>
        <v>1767821.9389599999</v>
      </c>
      <c r="H1137" s="2">
        <f t="shared" si="23"/>
        <v>0.37999999988824129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681002</v>
      </c>
      <c r="D1138" s="1">
        <f>BILANCA!E160</f>
        <v>910700.94</v>
      </c>
      <c r="E1138" s="1">
        <v>0</v>
      </c>
      <c r="F1138" s="1">
        <v>0</v>
      </c>
      <c r="G1138" s="2">
        <f t="shared" si="22"/>
        <v>387872.60139999999</v>
      </c>
      <c r="H1138" s="2">
        <f t="shared" si="23"/>
        <v>6.0000000055879354E-2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410011</v>
      </c>
      <c r="D1141" s="1">
        <f>BILANCA!E163</f>
        <v>347612.96</v>
      </c>
      <c r="E1141" s="1">
        <v>0</v>
      </c>
      <c r="F1141" s="1">
        <v>0</v>
      </c>
      <c r="G1141" s="2">
        <f t="shared" si="22"/>
        <v>174627.43336000002</v>
      </c>
      <c r="H1141" s="2">
        <f t="shared" si="23"/>
        <v>3.9999999979045242E-2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229445</v>
      </c>
      <c r="D1142" s="1">
        <f>BILANCA!E164</f>
        <v>188945.37</v>
      </c>
      <c r="E1142" s="1">
        <v>0</v>
      </c>
      <c r="F1142" s="1">
        <v>0</v>
      </c>
      <c r="G1142" s="2">
        <f t="shared" si="22"/>
        <v>96566.382660000003</v>
      </c>
      <c r="H1142" s="2">
        <f t="shared" si="23"/>
        <v>0.36999999999534339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229445</v>
      </c>
      <c r="D1143" s="1">
        <f>BILANCA!E165</f>
        <v>188945.37</v>
      </c>
      <c r="E1143" s="1">
        <v>0</v>
      </c>
      <c r="F1143" s="1">
        <v>0</v>
      </c>
      <c r="G1143" s="2">
        <f t="shared" si="22"/>
        <v>97173.718400000012</v>
      </c>
      <c r="H1143" s="2">
        <f t="shared" si="23"/>
        <v>0.36999999999534339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246577</v>
      </c>
      <c r="D1148" s="1">
        <f>BILANCA!E170</f>
        <v>246576.99</v>
      </c>
      <c r="E1148" s="1">
        <v>0</v>
      </c>
      <c r="F1148" s="1">
        <v>0</v>
      </c>
      <c r="G1148" s="2">
        <f t="shared" si="22"/>
        <v>122055.61170000001</v>
      </c>
      <c r="H1148" s="2">
        <f t="shared" si="23"/>
        <v>1.0000000009313226E-2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246577</v>
      </c>
      <c r="D1149" s="1">
        <f>BILANCA!E171</f>
        <v>246576.99</v>
      </c>
      <c r="E1149" s="1">
        <v>0</v>
      </c>
      <c r="F1149" s="1">
        <v>0</v>
      </c>
      <c r="G1149" s="2">
        <f t="shared" si="22"/>
        <v>122795.34268</v>
      </c>
      <c r="H1149" s="2">
        <f t="shared" si="23"/>
        <v>1.0000000009313226E-2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67798200</v>
      </c>
      <c r="D1152" s="1">
        <f>BILANCA!E175</f>
        <v>66249223.440000005</v>
      </c>
      <c r="E1152" s="1">
        <v>0</v>
      </c>
      <c r="F1152" s="1">
        <v>0</v>
      </c>
      <c r="G1152" s="2">
        <f t="shared" si="22"/>
        <v>33850133.322720006</v>
      </c>
      <c r="H1152" s="2">
        <f t="shared" si="23"/>
        <v>0.44000000506639481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1073834</v>
      </c>
      <c r="D1153" s="1">
        <f>BILANCA!E176</f>
        <v>1029774.34</v>
      </c>
      <c r="E1153" s="1">
        <v>0</v>
      </c>
      <c r="F1153" s="1">
        <v>0</v>
      </c>
      <c r="G1153" s="2">
        <f t="shared" si="22"/>
        <v>532675.05559999996</v>
      </c>
      <c r="H1153" s="2">
        <f t="shared" si="23"/>
        <v>0.33999999996740371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1068418</v>
      </c>
      <c r="D1154" s="1">
        <f>BILANCA!E177</f>
        <v>852139.69</v>
      </c>
      <c r="E1154" s="1">
        <v>0</v>
      </c>
      <c r="F1154" s="1">
        <v>0</v>
      </c>
      <c r="G1154" s="2">
        <f t="shared" si="22"/>
        <v>474131.25198</v>
      </c>
      <c r="H1154" s="2">
        <f t="shared" si="23"/>
        <v>0.31000000005587935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426314</v>
      </c>
      <c r="D1156" s="1">
        <f>BILANCA!E179</f>
        <v>228922.6</v>
      </c>
      <c r="E1156" s="1">
        <v>0</v>
      </c>
      <c r="F1156" s="1">
        <v>0</v>
      </c>
      <c r="G1156" s="2">
        <f t="shared" si="22"/>
        <v>152959.5416</v>
      </c>
      <c r="H1156" s="2">
        <f t="shared" si="23"/>
        <v>0.39999999999417923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246577</v>
      </c>
      <c r="D1157" s="1">
        <f>BILANCA!E180</f>
        <v>246576.99</v>
      </c>
      <c r="E1157" s="1">
        <v>0</v>
      </c>
      <c r="F1157" s="1">
        <v>0</v>
      </c>
      <c r="G1157" s="2">
        <f t="shared" si="22"/>
        <v>128713.19051999997</v>
      </c>
      <c r="H1157" s="2">
        <f t="shared" si="23"/>
        <v>1.0000000009313226E-2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246577</v>
      </c>
      <c r="D1160" s="1">
        <f>BILANCA!E183</f>
        <v>246576.99</v>
      </c>
      <c r="E1160" s="1">
        <v>0</v>
      </c>
      <c r="F1160" s="1">
        <v>0</v>
      </c>
      <c r="G1160" s="2">
        <f t="shared" si="22"/>
        <v>130932.38346</v>
      </c>
      <c r="H1160" s="2">
        <f t="shared" si="23"/>
        <v>1.0000000009313226E-2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395527</v>
      </c>
      <c r="D1165" s="1">
        <f>BILANCA!E188</f>
        <v>376640.1</v>
      </c>
      <c r="E1165" s="1">
        <v>0</v>
      </c>
      <c r="F1165" s="1">
        <v>0</v>
      </c>
      <c r="G1165" s="2">
        <f t="shared" si="22"/>
        <v>209082.91039999999</v>
      </c>
      <c r="H1165" s="2">
        <f t="shared" si="23"/>
        <v>9.9999999976716936E-2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5416</v>
      </c>
      <c r="D1166" s="1">
        <f>BILANCA!E189</f>
        <v>0</v>
      </c>
      <c r="E1166" s="1">
        <v>0</v>
      </c>
      <c r="F1166" s="1">
        <v>0</v>
      </c>
      <c r="G1166" s="2">
        <f t="shared" si="22"/>
        <v>991.12799999999993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177634.65</v>
      </c>
      <c r="E1211" s="1">
        <v>0</v>
      </c>
      <c r="F1211" s="1">
        <v>0</v>
      </c>
      <c r="G1211" s="2">
        <f t="shared" si="22"/>
        <v>81001.400399999999</v>
      </c>
      <c r="H1211" s="2">
        <f t="shared" si="23"/>
        <v>0.35000000000582077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177634.65</v>
      </c>
      <c r="E1212" s="1">
        <v>0</v>
      </c>
      <c r="F1212" s="1">
        <v>0</v>
      </c>
      <c r="G1212" s="2">
        <f t="shared" si="22"/>
        <v>81356.669699999999</v>
      </c>
      <c r="H1212" s="2">
        <f t="shared" si="23"/>
        <v>0.35000000000582077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66724366</v>
      </c>
      <c r="D1214" s="1">
        <f>BILANCA!E237</f>
        <v>65219449.100000001</v>
      </c>
      <c r="E1214" s="1">
        <v>0</v>
      </c>
      <c r="F1214" s="1">
        <v>0</v>
      </c>
      <c r="G1214" s="2">
        <f t="shared" si="22"/>
        <v>45544714.030200005</v>
      </c>
      <c r="H1214" s="2">
        <f t="shared" si="23"/>
        <v>0.10000000149011612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51893772</v>
      </c>
      <c r="D1215" s="1">
        <f>BILANCA!E238</f>
        <v>51724051.109999999</v>
      </c>
      <c r="E1215" s="1">
        <v>0</v>
      </c>
      <c r="F1215" s="1">
        <v>0</v>
      </c>
      <c r="G1215" s="2">
        <f t="shared" si="22"/>
        <v>36039314.81904</v>
      </c>
      <c r="H1215" s="2">
        <f t="shared" si="23"/>
        <v>0.10999999940395355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51893772</v>
      </c>
      <c r="D1216" s="1">
        <f>BILANCA!E239</f>
        <v>51724051.109999999</v>
      </c>
      <c r="E1216" s="1">
        <v>0</v>
      </c>
      <c r="F1216" s="1">
        <v>0</v>
      </c>
      <c r="G1216" s="2">
        <f t="shared" si="22"/>
        <v>36194656.693259999</v>
      </c>
      <c r="H1216" s="2">
        <f t="shared" si="23"/>
        <v>0.10999999940395355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49730855</v>
      </c>
      <c r="D1217" s="1">
        <f>BILANCA!E240</f>
        <v>49730852.789999999</v>
      </c>
      <c r="E1217" s="1">
        <v>0</v>
      </c>
      <c r="F1217" s="1">
        <v>0</v>
      </c>
      <c r="G1217" s="2">
        <f t="shared" si="22"/>
        <v>34911059.175720006</v>
      </c>
      <c r="H1217" s="2">
        <f t="shared" si="23"/>
        <v>0.21000000089406967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2162917</v>
      </c>
      <c r="D1218" s="1">
        <f>BILANCA!E241</f>
        <v>1993198.32</v>
      </c>
      <c r="E1218" s="1">
        <v>0</v>
      </c>
      <c r="F1218" s="1">
        <v>0</v>
      </c>
      <c r="G1218" s="2">
        <f t="shared" si="22"/>
        <v>1445088.7053999999</v>
      </c>
      <c r="H1218" s="2">
        <f t="shared" si="23"/>
        <v>0.32000000006519258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10218337</v>
      </c>
      <c r="D1222" s="1">
        <f>BILANCA!E245</f>
        <v>9084219.290000001</v>
      </c>
      <c r="E1222" s="1">
        <v>0</v>
      </c>
      <c r="F1222" s="1">
        <v>0</v>
      </c>
      <c r="G1222" s="2">
        <f t="shared" si="22"/>
        <v>6784439.36362</v>
      </c>
      <c r="H1222" s="2">
        <f t="shared" si="23"/>
        <v>0.29000000096857548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10218337</v>
      </c>
      <c r="D1223" s="1">
        <f>BILANCA!E246</f>
        <v>9084219.290000001</v>
      </c>
      <c r="E1223" s="1">
        <v>0</v>
      </c>
      <c r="F1223" s="1">
        <v>0</v>
      </c>
      <c r="G1223" s="2">
        <f t="shared" si="22"/>
        <v>6812826.1392000001</v>
      </c>
      <c r="H1223" s="2">
        <f t="shared" si="23"/>
        <v>0.29000000096857548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10218337</v>
      </c>
      <c r="D1224" s="1">
        <f>BILANCA!E247</f>
        <v>9084219.290000001</v>
      </c>
      <c r="E1224" s="1">
        <v>0</v>
      </c>
      <c r="F1224" s="1">
        <v>0</v>
      </c>
      <c r="G1224" s="2">
        <f t="shared" si="22"/>
        <v>6841212.9147800002</v>
      </c>
      <c r="H1224" s="2">
        <f t="shared" si="23"/>
        <v>0.29000000096857548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11995</v>
      </c>
      <c r="D1231" s="1">
        <f>BILANCA!E254</f>
        <v>11995.23</v>
      </c>
      <c r="E1231" s="1">
        <v>0</v>
      </c>
      <c r="F1231" s="1">
        <v>0</v>
      </c>
      <c r="G1231" s="2">
        <f>B1231/1000*C1231+B1231/500*D1231</f>
        <v>8924.39408</v>
      </c>
      <c r="H1231" s="2">
        <f>ABS(C1231-ROUND(C1231,0))+ABS(D1231-ROUND(D1231,0))</f>
        <v>0.22999999999956344</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4394807</v>
      </c>
      <c r="D1232" s="1">
        <f>BILANCA!E255</f>
        <v>4234228.5599999996</v>
      </c>
      <c r="E1232" s="1">
        <v>0</v>
      </c>
      <c r="F1232" s="1">
        <v>0</v>
      </c>
      <c r="G1232" s="2">
        <f t="shared" si="22"/>
        <v>3202952.7658799998</v>
      </c>
      <c r="H1232" s="2">
        <f t="shared" si="23"/>
        <v>0.44000000040978193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229445</v>
      </c>
      <c r="D1233" s="1">
        <f>BILANCA!E256</f>
        <v>188945.37</v>
      </c>
      <c r="E1233" s="1">
        <v>0</v>
      </c>
      <c r="F1233" s="1">
        <v>0</v>
      </c>
      <c r="G1233" s="2">
        <f t="shared" si="22"/>
        <v>151833.935</v>
      </c>
      <c r="H1233" s="2">
        <f t="shared" si="23"/>
        <v>0.36999999999534339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9432009</v>
      </c>
      <c r="D1236" s="1">
        <f>BILANCA!E259</f>
        <v>14398667.199999999</v>
      </c>
      <c r="E1236" s="1">
        <v>0</v>
      </c>
      <c r="F1236" s="1">
        <v>0</v>
      </c>
      <c r="G1236" s="2">
        <f t="shared" si="22"/>
        <v>9672023.8802000005</v>
      </c>
      <c r="H1236" s="2">
        <f t="shared" si="23"/>
        <v>0.19999999925494194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9432009</v>
      </c>
      <c r="D1237" s="1">
        <f>BILANCA!E260</f>
        <v>14398667.199999999</v>
      </c>
      <c r="E1237" s="1">
        <v>0</v>
      </c>
      <c r="F1237" s="1">
        <v>0</v>
      </c>
      <c r="G1237" s="2">
        <f t="shared" si="22"/>
        <v>9710253.2236000001</v>
      </c>
      <c r="H1237" s="2">
        <f t="shared" si="23"/>
        <v>0.19999999925494194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1201363</v>
      </c>
      <c r="D1240" s="1">
        <f>BILANCA!E264</f>
        <v>1169919.8</v>
      </c>
      <c r="E1240" s="1">
        <v>0</v>
      </c>
      <c r="F1240" s="1">
        <v>0</v>
      </c>
      <c r="G1240" s="2">
        <f t="shared" si="22"/>
        <v>910089.0682000001</v>
      </c>
      <c r="H1240" s="2">
        <f t="shared" si="23"/>
        <v>0.19999999995343387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3608502</v>
      </c>
      <c r="D1241" s="1">
        <f>BILANCA!E265</f>
        <v>3419444.7800000003</v>
      </c>
      <c r="E1241" s="1">
        <v>0</v>
      </c>
      <c r="F1241" s="1">
        <v>0</v>
      </c>
      <c r="G1241" s="2">
        <f t="shared" si="22"/>
        <v>2695427.0224800003</v>
      </c>
      <c r="H1241" s="2">
        <f t="shared" si="23"/>
        <v>0.21999999973922968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229445</v>
      </c>
      <c r="D1242" s="1">
        <f>BILANCA!E266</f>
        <v>188945.37</v>
      </c>
      <c r="E1242" s="1">
        <v>0</v>
      </c>
      <c r="F1242" s="1">
        <v>0</v>
      </c>
      <c r="G1242" s="2">
        <f t="shared" ref="G1242:G1479" si="24">B1242/1000*C1242+B1242/500*D1242</f>
        <v>157299.95666000003</v>
      </c>
      <c r="H1242" s="2">
        <f t="shared" si="23"/>
        <v>0.36999999999534339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30606</v>
      </c>
      <c r="D1245" s="1">
        <f>BILANCA!E269</f>
        <v>55065.74</v>
      </c>
      <c r="E1245" s="1">
        <v>0</v>
      </c>
      <c r="F1245" s="1">
        <v>0</v>
      </c>
      <c r="G1245" s="2">
        <f t="shared" si="24"/>
        <v>36873.21976</v>
      </c>
      <c r="H1245" s="2">
        <f t="shared" si="23"/>
        <v>0.26000000000203727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365493</v>
      </c>
      <c r="D1263" s="1">
        <f>BILANCA!E287</f>
        <v>5000</v>
      </c>
      <c r="E1263" s="1">
        <v>0</v>
      </c>
      <c r="F1263" s="1">
        <v>0</v>
      </c>
      <c r="G1263" s="2">
        <f t="shared" si="24"/>
        <v>105138.04000000001</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702925</v>
      </c>
      <c r="D1264" s="1">
        <f>BILANCA!E288</f>
        <v>847139.69</v>
      </c>
      <c r="E1264" s="1">
        <v>0</v>
      </c>
      <c r="F1264" s="1">
        <v>0</v>
      </c>
      <c r="G1264" s="2">
        <f t="shared" si="24"/>
        <v>673614.43078000005</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5416</v>
      </c>
      <c r="D1265" s="1">
        <f>BILANCA!E289</f>
        <v>0</v>
      </c>
      <c r="E1265" s="1">
        <v>0</v>
      </c>
      <c r="F1265" s="1">
        <v>0</v>
      </c>
      <c r="G1265" s="2">
        <f t="shared" si="24"/>
        <v>1527.3119999999999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191675</v>
      </c>
      <c r="D1271" s="1">
        <f>BILANCA!E295</f>
        <v>193911</v>
      </c>
      <c r="E1271" s="1">
        <v>0</v>
      </c>
      <c r="F1271" s="1">
        <v>0</v>
      </c>
      <c r="G1271" s="2">
        <f t="shared" si="24"/>
        <v>166895.136</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5000</v>
      </c>
      <c r="D1273" s="1">
        <f>BILANCA!E297</f>
        <v>6467.84</v>
      </c>
      <c r="E1273" s="1">
        <v>0</v>
      </c>
      <c r="F1273" s="1">
        <v>0</v>
      </c>
      <c r="G1273" s="2">
        <f t="shared" si="24"/>
        <v>5201.3472000000002</v>
      </c>
      <c r="H1273" s="2">
        <f t="shared" si="23"/>
        <v>0.15999999999985448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193384</v>
      </c>
      <c r="D1278" s="1">
        <f>BILANCA!E302</f>
        <v>123742.03</v>
      </c>
      <c r="E1278" s="1">
        <v>0</v>
      </c>
      <c r="F1278" s="1">
        <v>0</v>
      </c>
      <c r="G1278" s="2">
        <f t="shared" si="24"/>
        <v>130056.07769999999</v>
      </c>
      <c r="H1278" s="2">
        <f t="shared" si="23"/>
        <v>2.9999999998835847E-2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40248560</v>
      </c>
      <c r="D1408" s="1">
        <f>'RAS-funkcijski'!E114</f>
        <v>43578237.210000001</v>
      </c>
      <c r="E1408" s="1">
        <v>0</v>
      </c>
      <c r="F1408" s="1">
        <v>0</v>
      </c>
      <c r="G1408" s="2">
        <f t="shared" si="24"/>
        <v>14014553.7862</v>
      </c>
      <c r="H1408" s="2">
        <f t="shared" si="27"/>
        <v>0.21000000089406967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40248560</v>
      </c>
      <c r="D1416" s="1">
        <f>'RAS-funkcijski'!E122</f>
        <v>43578237.210000001</v>
      </c>
      <c r="E1416" s="1">
        <v>0</v>
      </c>
      <c r="F1416" s="1">
        <v>0</v>
      </c>
      <c r="G1416" s="2">
        <f t="shared" si="24"/>
        <v>15033794.061559999</v>
      </c>
      <c r="H1416" s="2">
        <f t="shared" si="27"/>
        <v>0.21000000089406967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40248560</v>
      </c>
      <c r="D1417" s="1">
        <f>'RAS-funkcijski'!E123</f>
        <v>43578237.210000001</v>
      </c>
      <c r="E1417" s="1">
        <v>0</v>
      </c>
      <c r="F1417" s="1">
        <v>0</v>
      </c>
      <c r="G1417" s="2">
        <f t="shared" si="24"/>
        <v>15161199.09598</v>
      </c>
      <c r="H1417" s="2">
        <f t="shared" si="27"/>
        <v>0.21000000089406967</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40248560</v>
      </c>
      <c r="D1435" s="13">
        <f>'RAS-funkcijski'!E141</f>
        <v>43578237.210000001</v>
      </c>
      <c r="E1435" s="13">
        <v>0</v>
      </c>
      <c r="F1435" s="13">
        <v>0</v>
      </c>
      <c r="G1435" s="14">
        <f t="shared" si="24"/>
        <v>17454489.715539999</v>
      </c>
      <c r="H1435" s="14">
        <f t="shared" si="27"/>
        <v>0.21000000089406967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202620.34</v>
      </c>
      <c r="D1436" s="6">
        <f>'P-VRIO'!E5</f>
        <v>91140.02</v>
      </c>
      <c r="E1436" s="6">
        <v>0</v>
      </c>
      <c r="F1436" s="6">
        <v>0</v>
      </c>
      <c r="G1436" s="7">
        <f t="shared" si="24"/>
        <v>384.90038000000004</v>
      </c>
      <c r="H1436" s="7">
        <f t="shared" si="2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202620.34</v>
      </c>
      <c r="D1453" s="1">
        <f>'P-VRIO'!E22</f>
        <v>91140.02</v>
      </c>
      <c r="E1453" s="1">
        <v>0</v>
      </c>
      <c r="F1453" s="1">
        <v>0</v>
      </c>
      <c r="G1453" s="2">
        <f t="shared" si="24"/>
        <v>6928.2068399999998</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202620.34</v>
      </c>
      <c r="D1454" s="1">
        <f>'P-VRIO'!E23</f>
        <v>0</v>
      </c>
      <c r="E1454" s="1">
        <v>0</v>
      </c>
      <c r="F1454" s="1">
        <v>0</v>
      </c>
      <c r="G1454" s="2">
        <f t="shared" si="24"/>
        <v>3849.7864599999998</v>
      </c>
      <c r="H1454" s="2">
        <f t="shared" si="27"/>
        <v>0.33999999999650754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202620.34</v>
      </c>
      <c r="D1456" s="1">
        <f>'P-VRIO'!E25</f>
        <v>0</v>
      </c>
      <c r="E1456" s="1">
        <v>0</v>
      </c>
      <c r="F1456" s="1">
        <v>0</v>
      </c>
      <c r="G1456" s="2">
        <f t="shared" si="24"/>
        <v>4255.0271400000001</v>
      </c>
      <c r="H1456" s="2">
        <f t="shared" si="27"/>
        <v>0.33999999999650754</v>
      </c>
      <c r="I1456" s="10">
        <f t="shared" si="30"/>
        <v>1446.7092275851396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91140.02</v>
      </c>
      <c r="E1461" s="1">
        <v>0</v>
      </c>
      <c r="F1461" s="1">
        <v>0</v>
      </c>
      <c r="G1461" s="2">
        <f t="shared" si="24"/>
        <v>4739.2810399999998</v>
      </c>
      <c r="H1461" s="2">
        <f t="shared" si="27"/>
        <v>2.0000000004074536E-2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91140.02</v>
      </c>
      <c r="E1466" s="1">
        <v>0</v>
      </c>
      <c r="F1466" s="1">
        <v>0</v>
      </c>
      <c r="G1466" s="2">
        <f t="shared" si="24"/>
        <v>5650.6812399999999</v>
      </c>
      <c r="H1466" s="2">
        <f t="shared" si="27"/>
        <v>2.0000000004074536E-2</v>
      </c>
      <c r="I1466" s="10">
        <f t="shared" si="31"/>
        <v>113.0136248230239</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1073834.44</v>
      </c>
      <c r="D1480" s="6"/>
      <c r="E1480" s="6">
        <v>0</v>
      </c>
      <c r="F1480" s="6">
        <v>0</v>
      </c>
      <c r="G1480" s="7">
        <f t="shared" ref="G1480:G1580" si="34">B1480/1000*C1480</f>
        <v>1073.8344399999999</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42996368.5</v>
      </c>
      <c r="D1481" s="1">
        <v>0</v>
      </c>
      <c r="E1481" s="1">
        <v>0</v>
      </c>
      <c r="F1481" s="1">
        <v>0</v>
      </c>
      <c r="G1481" s="2">
        <f t="shared" si="34"/>
        <v>85992.737000000008</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43534.559999999998</v>
      </c>
      <c r="D1482" s="1">
        <v>0</v>
      </c>
      <c r="E1482" s="1">
        <v>0</v>
      </c>
      <c r="F1482" s="1">
        <v>0</v>
      </c>
      <c r="G1482" s="2">
        <f t="shared" si="34"/>
        <v>130.60368</v>
      </c>
      <c r="H1482" s="2">
        <f t="shared" si="35"/>
        <v>0.44000000000232831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41834544.699999996</v>
      </c>
      <c r="D1483" s="1">
        <v>0</v>
      </c>
      <c r="E1483" s="1">
        <v>0</v>
      </c>
      <c r="F1483" s="1">
        <v>0</v>
      </c>
      <c r="G1483" s="2">
        <f t="shared" si="34"/>
        <v>167338.17879999999</v>
      </c>
      <c r="H1483" s="2">
        <f t="shared" si="35"/>
        <v>0.30000000447034836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30114251.789999999</v>
      </c>
      <c r="D1484" s="1">
        <v>0</v>
      </c>
      <c r="E1484" s="1">
        <v>0</v>
      </c>
      <c r="F1484" s="1">
        <v>0</v>
      </c>
      <c r="G1484" s="2">
        <f t="shared" si="34"/>
        <v>150571.25894999999</v>
      </c>
      <c r="H1484" s="2">
        <f t="shared" si="35"/>
        <v>0.21000000089406967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10816307.33</v>
      </c>
      <c r="D1485" s="1">
        <v>0</v>
      </c>
      <c r="E1485" s="1">
        <v>0</v>
      </c>
      <c r="F1485" s="1">
        <v>0</v>
      </c>
      <c r="G1485" s="2">
        <f t="shared" si="34"/>
        <v>64897.843980000005</v>
      </c>
      <c r="H1485" s="2">
        <f t="shared" si="35"/>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5868.17</v>
      </c>
      <c r="D1486" s="1">
        <v>0</v>
      </c>
      <c r="E1486" s="1">
        <v>0</v>
      </c>
      <c r="F1486" s="1">
        <v>0</v>
      </c>
      <c r="G1486" s="2">
        <f t="shared" si="34"/>
        <v>41.077190000000002</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898117.40999999992</v>
      </c>
      <c r="D1491" s="1">
        <v>0</v>
      </c>
      <c r="E1491" s="1">
        <v>0</v>
      </c>
      <c r="F1491" s="1">
        <v>0</v>
      </c>
      <c r="G1491" s="2">
        <f t="shared" si="34"/>
        <v>10777.40892</v>
      </c>
      <c r="H1491" s="2">
        <f t="shared" si="35"/>
        <v>0.40999999991618097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1118289.24</v>
      </c>
      <c r="D1492" s="1">
        <v>0</v>
      </c>
      <c r="E1492" s="1">
        <v>0</v>
      </c>
      <c r="F1492" s="1">
        <v>0</v>
      </c>
      <c r="G1492" s="2">
        <f t="shared" si="34"/>
        <v>14537.760119999999</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43218063.250000007</v>
      </c>
      <c r="D1499" s="1">
        <v>0</v>
      </c>
      <c r="E1499" s="1">
        <v>0</v>
      </c>
      <c r="F1499" s="1">
        <v>0</v>
      </c>
      <c r="G1499" s="2">
        <f t="shared" si="34"/>
        <v>864361.26500000013</v>
      </c>
      <c r="H1499" s="2">
        <f t="shared" si="35"/>
        <v>0.2500000074505806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113176.85</v>
      </c>
      <c r="D1500" s="1">
        <v>0</v>
      </c>
      <c r="E1500" s="1">
        <v>0</v>
      </c>
      <c r="F1500" s="1">
        <v>0</v>
      </c>
      <c r="G1500" s="2">
        <f t="shared" si="34"/>
        <v>2376.7138500000001</v>
      </c>
      <c r="H1500" s="2">
        <f t="shared" si="35"/>
        <v>0.14999999999417923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41981180.910000004</v>
      </c>
      <c r="D1501" s="1">
        <v>0</v>
      </c>
      <c r="E1501" s="1">
        <v>0</v>
      </c>
      <c r="F1501" s="1">
        <v>0</v>
      </c>
      <c r="G1501" s="2">
        <f t="shared" si="34"/>
        <v>923585.98002000002</v>
      </c>
      <c r="H1501" s="2">
        <f t="shared" si="35"/>
        <v>8.999999612569809E-2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30114251.789999999</v>
      </c>
      <c r="D1502" s="1">
        <v>0</v>
      </c>
      <c r="E1502" s="1">
        <v>0</v>
      </c>
      <c r="F1502" s="1">
        <v>0</v>
      </c>
      <c r="G1502" s="2">
        <f t="shared" si="34"/>
        <v>692627.79116999998</v>
      </c>
      <c r="H1502" s="2">
        <f t="shared" si="35"/>
        <v>0.21000000089406967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11013698.35</v>
      </c>
      <c r="D1503" s="1">
        <v>0</v>
      </c>
      <c r="E1503" s="1">
        <v>0</v>
      </c>
      <c r="F1503" s="1">
        <v>0</v>
      </c>
      <c r="G1503" s="2">
        <f t="shared" si="34"/>
        <v>264328.76039999997</v>
      </c>
      <c r="H1503" s="2">
        <f t="shared" si="35"/>
        <v>0.34999999962747097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5868.17</v>
      </c>
      <c r="D1504" s="1">
        <v>0</v>
      </c>
      <c r="E1504" s="1">
        <v>0</v>
      </c>
      <c r="F1504" s="1">
        <v>0</v>
      </c>
      <c r="G1504" s="2">
        <f t="shared" si="34"/>
        <v>146.70425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847362.6</v>
      </c>
      <c r="D1509" s="1">
        <v>0</v>
      </c>
      <c r="E1509" s="1">
        <v>0</v>
      </c>
      <c r="F1509" s="1">
        <v>0</v>
      </c>
      <c r="G1509" s="2">
        <f t="shared" si="34"/>
        <v>25420.877999999997</v>
      </c>
      <c r="H1509" s="2">
        <f t="shared" si="35"/>
        <v>0.40000000002328306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1123705.49</v>
      </c>
      <c r="D1510" s="1">
        <v>0</v>
      </c>
      <c r="E1510" s="1">
        <v>0</v>
      </c>
      <c r="F1510" s="1">
        <v>0</v>
      </c>
      <c r="G1510" s="2">
        <f t="shared" si="34"/>
        <v>34834.870190000001</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852139.68999999017</v>
      </c>
      <c r="D1517" s="1">
        <v>0</v>
      </c>
      <c r="E1517" s="1">
        <v>0</v>
      </c>
      <c r="F1517" s="1">
        <v>0</v>
      </c>
      <c r="G1517" s="2">
        <f t="shared" si="34"/>
        <v>32381.308219999624</v>
      </c>
      <c r="H1517" s="2">
        <f t="shared" si="35"/>
        <v>0.31000000983476639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17609.849999999999</v>
      </c>
      <c r="D1518" s="1">
        <v>0</v>
      </c>
      <c r="E1518" s="1">
        <v>0</v>
      </c>
      <c r="F1518" s="1">
        <v>0</v>
      </c>
      <c r="G1518" s="2">
        <f t="shared" si="34"/>
        <v>686.78414999999995</v>
      </c>
      <c r="H1518" s="2">
        <f t="shared" si="35"/>
        <v>0.15000000000145519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17609.849999999999</v>
      </c>
      <c r="D1524" s="1">
        <v>0</v>
      </c>
      <c r="E1524" s="1">
        <v>0</v>
      </c>
      <c r="F1524" s="1">
        <v>0</v>
      </c>
      <c r="G1524" s="2">
        <f t="shared" si="34"/>
        <v>792.44324999999992</v>
      </c>
      <c r="H1524" s="2">
        <f t="shared" si="35"/>
        <v>0.15000000000145519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17609.849999999999</v>
      </c>
      <c r="D1530" s="1">
        <v>0</v>
      </c>
      <c r="E1530" s="1">
        <v>0</v>
      </c>
      <c r="F1530" s="1">
        <v>0</v>
      </c>
      <c r="G1530" s="2">
        <f t="shared" si="34"/>
        <v>898.10234999999989</v>
      </c>
      <c r="H1530" s="2">
        <f t="shared" si="35"/>
        <v>0.15000000000145519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17609.849999999999</v>
      </c>
      <c r="D1531" s="1">
        <v>0</v>
      </c>
      <c r="E1531" s="1">
        <v>0</v>
      </c>
      <c r="F1531" s="1">
        <v>0</v>
      </c>
      <c r="G1531" s="2">
        <f t="shared" si="34"/>
        <v>915.71219999999994</v>
      </c>
      <c r="H1531" s="2">
        <f t="shared" si="35"/>
        <v>0.15000000000145519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834529.84</v>
      </c>
      <c r="D1576" s="1">
        <v>0</v>
      </c>
      <c r="E1576" s="1">
        <v>0</v>
      </c>
      <c r="F1576" s="1">
        <v>0</v>
      </c>
      <c r="G1576" s="2">
        <f t="shared" si="34"/>
        <v>80949.394480000003</v>
      </c>
      <c r="H1576" s="2">
        <f t="shared" si="35"/>
        <v>0.16000000003259629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123742.03</v>
      </c>
      <c r="D1577" s="1">
        <v>0</v>
      </c>
      <c r="E1577" s="1">
        <v>0</v>
      </c>
      <c r="F1577" s="1">
        <v>0</v>
      </c>
      <c r="G1577" s="2">
        <f t="shared" si="34"/>
        <v>12126.718940000001</v>
      </c>
      <c r="H1577" s="2">
        <f t="shared" si="35"/>
        <v>2.9999999998835847E-2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710787.80999999994</v>
      </c>
      <c r="D1578" s="1">
        <v>0</v>
      </c>
      <c r="E1578" s="1">
        <v>0</v>
      </c>
      <c r="F1578" s="1">
        <v>0</v>
      </c>
      <c r="G1578" s="2">
        <f t="shared" si="34"/>
        <v>70367.993189999994</v>
      </c>
      <c r="H1578" s="2">
        <f t="shared" si="35"/>
        <v>0.19000000006053597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2006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43089468</v>
      </c>
      <c r="I16" s="172">
        <f>'PR-RAS'!E6</f>
        <v>42867432.140000001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38910519</v>
      </c>
      <c r="I17" s="172">
        <f>'PR-RAS'!E151</f>
        <v>42461980.130000003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10218337</v>
      </c>
      <c r="I18" s="172">
        <f>'PR-RAS'!E645</f>
        <v>9084219.2899999972</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52391401</v>
      </c>
      <c r="I20" s="175">
        <f>BILANCA!E7</f>
        <v>51900203.420000002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15406799</v>
      </c>
      <c r="I21" s="177">
        <f>BILANCA!E68</f>
        <v>14349020.02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1073834</v>
      </c>
      <c r="I22" s="177">
        <f>BILANCA!E176</f>
        <v>1029774.34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66724366</v>
      </c>
      <c r="I23" s="179">
        <f>BILANCA!E237</f>
        <v>65219449.100000001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40248560</v>
      </c>
      <c r="I27" s="177">
        <f>'RAS-funkcijski'!E114</f>
        <v>43578237.210000001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40248560</v>
      </c>
      <c r="I28" s="181">
        <f>'RAS-funkcijski'!E141</f>
        <v>43578237.210000001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202620.34</v>
      </c>
      <c r="I29" s="175">
        <f>'P-VRIO'!E5</f>
        <v>91140.02</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202620.34</v>
      </c>
      <c r="I30" s="177">
        <f>'P-VRIO'!E22</f>
        <v>91140.02</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1073834.44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852139.68999999017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17609.849999999999</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834529.84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28"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43089468</v>
      </c>
      <c r="E6" s="53">
        <f>E7+E44+E50+E82+E106+E124+E133+E139</f>
        <v>42867432.140000001</v>
      </c>
      <c r="F6" s="54">
        <f t="shared" ref="F6:F131" si="0">IF(D6&lt;&gt;0,IF(E6/D6&gt;=100,"&gt;&gt;100",E6/D6*100),"-")</f>
        <v>99.484709674299069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1682472</v>
      </c>
      <c r="E50" s="53">
        <f>E51+E54+E59+E62+E65+E68+E71+E74+E77</f>
        <v>872611.36999999988</v>
      </c>
      <c r="F50" s="54">
        <f t="shared" si="0"/>
        <v>51.864837572334032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909728</v>
      </c>
      <c r="E54" s="53">
        <f t="shared" si="11"/>
        <v>285199.35999999999</v>
      </c>
      <c r="F54" s="54">
        <f t="shared" si="0"/>
        <v>31.349959548348515</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909728</v>
      </c>
      <c r="E57" s="244">
        <v>285199.35999999999</v>
      </c>
      <c r="F57" s="54">
        <f t="shared" si="0"/>
        <v>31.349959548348515</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600000</v>
      </c>
      <c r="E68" s="53">
        <f t="shared" si="15"/>
        <v>0</v>
      </c>
      <c r="F68" s="54">
        <f t="shared" si="0"/>
        <v>0</v>
      </c>
    </row>
    <row r="69" spans="1:6" ht="12.75" customHeight="1" x14ac:dyDescent="0.2">
      <c r="A69" s="55" t="s">
        <v>181</v>
      </c>
      <c r="B69" s="87" t="s">
        <v>182</v>
      </c>
      <c r="C69" s="52" t="s">
        <v>181</v>
      </c>
      <c r="D69" s="244">
        <v>600000</v>
      </c>
      <c r="E69" s="244"/>
      <c r="F69" s="54">
        <f t="shared" si="0"/>
        <v>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172744</v>
      </c>
      <c r="E77" s="53">
        <f t="shared" si="18"/>
        <v>587412.00999999989</v>
      </c>
      <c r="F77" s="54">
        <f t="shared" si="0"/>
        <v>340.04770643264015</v>
      </c>
    </row>
    <row r="78" spans="1:6" ht="12.75" customHeight="1" x14ac:dyDescent="0.2">
      <c r="A78" s="55">
        <v>6391</v>
      </c>
      <c r="B78" s="87" t="s">
        <v>199</v>
      </c>
      <c r="C78" s="52" t="s">
        <v>200</v>
      </c>
      <c r="D78" s="244">
        <v>155011</v>
      </c>
      <c r="E78" s="244">
        <v>559972.18999999994</v>
      </c>
      <c r="F78" s="54">
        <f t="shared" si="0"/>
        <v>361.24674377947372</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17733</v>
      </c>
      <c r="E80" s="244">
        <v>27439.82</v>
      </c>
      <c r="F80" s="54">
        <f t="shared" si="0"/>
        <v>154.73873569052051</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499</v>
      </c>
      <c r="E82" s="53">
        <f t="shared" si="19"/>
        <v>168185.34</v>
      </c>
      <c r="F82" s="54" t="str">
        <f t="shared" si="0"/>
        <v>&gt;&gt;100</v>
      </c>
    </row>
    <row r="83" spans="1:6" ht="12.75" customHeight="1" x14ac:dyDescent="0.2">
      <c r="A83" s="55">
        <v>641</v>
      </c>
      <c r="B83" s="87" t="s">
        <v>209</v>
      </c>
      <c r="C83" s="52" t="s">
        <v>210</v>
      </c>
      <c r="D83" s="53">
        <f t="shared" ref="D83:E83" si="20">SUM(D84:D90)</f>
        <v>499</v>
      </c>
      <c r="E83" s="53">
        <f t="shared" si="20"/>
        <v>168185.34</v>
      </c>
      <c r="F83" s="54" t="str">
        <f t="shared" si="0"/>
        <v>&gt;&gt;100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31</v>
      </c>
      <c r="E85" s="244">
        <v>39.42</v>
      </c>
      <c r="F85" s="54">
        <f t="shared" si="0"/>
        <v>127.16129032258065</v>
      </c>
    </row>
    <row r="86" spans="1:6" ht="12.75" customHeight="1" x14ac:dyDescent="0.2">
      <c r="A86" s="55">
        <v>6414</v>
      </c>
      <c r="B86" s="87" t="s">
        <v>215</v>
      </c>
      <c r="C86" s="52" t="s">
        <v>216</v>
      </c>
      <c r="D86" s="244">
        <v>4</v>
      </c>
      <c r="E86" s="244"/>
      <c r="F86" s="54">
        <f t="shared" si="0"/>
        <v>0</v>
      </c>
    </row>
    <row r="87" spans="1:6" ht="12.75" customHeight="1" x14ac:dyDescent="0.2">
      <c r="A87" s="55">
        <v>6415</v>
      </c>
      <c r="B87" s="87" t="s">
        <v>217</v>
      </c>
      <c r="C87" s="52" t="s">
        <v>218</v>
      </c>
      <c r="D87" s="244">
        <v>464</v>
      </c>
      <c r="E87" s="244">
        <v>1225.93</v>
      </c>
      <c r="F87" s="54">
        <f t="shared" si="0"/>
        <v>264.20905172413796</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v>64000</v>
      </c>
      <c r="F89" s="54" t="str">
        <f t="shared" si="0"/>
        <v>-</v>
      </c>
    </row>
    <row r="90" spans="1:6" ht="12.75" customHeight="1" x14ac:dyDescent="0.2">
      <c r="A90" s="55">
        <v>6419</v>
      </c>
      <c r="B90" s="87" t="s">
        <v>223</v>
      </c>
      <c r="C90" s="52" t="s">
        <v>224</v>
      </c>
      <c r="D90" s="244"/>
      <c r="E90" s="244">
        <v>102919.99</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12569818</v>
      </c>
      <c r="E106" s="53">
        <f t="shared" si="23"/>
        <v>11689803.68</v>
      </c>
      <c r="F106" s="54">
        <f t="shared" si="0"/>
        <v>92.998989165952921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12569818</v>
      </c>
      <c r="E112" s="53">
        <f t="shared" si="25"/>
        <v>11689803.68</v>
      </c>
      <c r="F112" s="54">
        <f t="shared" si="0"/>
        <v>92.998989165952921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12569818</v>
      </c>
      <c r="E117" s="244">
        <v>11689803.68</v>
      </c>
      <c r="F117" s="54">
        <f t="shared" si="0"/>
        <v>92.998989165952921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2175940</v>
      </c>
      <c r="E124" s="53">
        <f t="shared" si="27"/>
        <v>2449950.7000000002</v>
      </c>
      <c r="F124" s="54">
        <f t="shared" si="0"/>
        <v>112.5927507192294</v>
      </c>
    </row>
    <row r="125" spans="1:6" ht="12.75" customHeight="1" x14ac:dyDescent="0.2">
      <c r="A125" s="55">
        <v>661</v>
      </c>
      <c r="B125" s="88" t="s">
        <v>293</v>
      </c>
      <c r="C125" s="52" t="s">
        <v>294</v>
      </c>
      <c r="D125" s="53">
        <f t="shared" ref="D125:E125" si="28">SUM(D126:D127)</f>
        <v>1441497</v>
      </c>
      <c r="E125" s="53">
        <f t="shared" si="28"/>
        <v>1775090.67</v>
      </c>
      <c r="F125" s="54">
        <f t="shared" si="0"/>
        <v>123.1421688702786</v>
      </c>
    </row>
    <row r="126" spans="1:6" ht="12.75" customHeight="1" x14ac:dyDescent="0.2">
      <c r="A126" s="55">
        <v>6614</v>
      </c>
      <c r="B126" s="88" t="s">
        <v>295</v>
      </c>
      <c r="C126" s="52" t="s">
        <v>296</v>
      </c>
      <c r="D126" s="244">
        <v>46317</v>
      </c>
      <c r="E126" s="244">
        <v>51001.95</v>
      </c>
      <c r="F126" s="54">
        <f t="shared" si="0"/>
        <v>110.11496858604832</v>
      </c>
    </row>
    <row r="127" spans="1:6" ht="12.75" customHeight="1" x14ac:dyDescent="0.2">
      <c r="A127" s="55">
        <v>6615</v>
      </c>
      <c r="B127" s="88" t="s">
        <v>297</v>
      </c>
      <c r="C127" s="52" t="s">
        <v>298</v>
      </c>
      <c r="D127" s="244">
        <v>1395180</v>
      </c>
      <c r="E127" s="244">
        <v>1724088.72</v>
      </c>
      <c r="F127" s="54">
        <f t="shared" si="0"/>
        <v>123.57464413193998</v>
      </c>
    </row>
    <row r="128" spans="1:6" ht="24" x14ac:dyDescent="0.2">
      <c r="A128" s="55">
        <v>663</v>
      </c>
      <c r="B128" s="233" t="s">
        <v>299</v>
      </c>
      <c r="C128" s="52" t="s">
        <v>300</v>
      </c>
      <c r="D128" s="53">
        <f t="shared" ref="D128:E128" si="29">SUM(D129:D132)</f>
        <v>734443</v>
      </c>
      <c r="E128" s="53">
        <f t="shared" si="29"/>
        <v>674860.03</v>
      </c>
      <c r="F128" s="54">
        <f t="shared" si="0"/>
        <v>91.8873254970093</v>
      </c>
    </row>
    <row r="129" spans="1:6" ht="12.75" customHeight="1" x14ac:dyDescent="0.2">
      <c r="A129" s="55">
        <v>6631</v>
      </c>
      <c r="B129" s="88" t="s">
        <v>301</v>
      </c>
      <c r="C129" s="52" t="s">
        <v>302</v>
      </c>
      <c r="D129" s="244">
        <v>734443</v>
      </c>
      <c r="E129" s="244">
        <v>674860.03</v>
      </c>
      <c r="F129" s="54">
        <f t="shared" si="0"/>
        <v>91.8873254970093</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26660729</v>
      </c>
      <c r="E133" s="53">
        <f t="shared" si="30"/>
        <v>27686881.050000001</v>
      </c>
      <c r="F133" s="54">
        <f t="shared" ref="F133:F223" si="31">IF(D133&lt;&gt;0,IF(E133/D133&gt;=100,"&gt;&gt;100",E133/D133*100),"-")</f>
        <v>103.84892719925251</v>
      </c>
    </row>
    <row r="134" spans="1:6" ht="24" x14ac:dyDescent="0.2">
      <c r="A134" s="55">
        <v>671</v>
      </c>
      <c r="B134" s="234" t="s">
        <v>311</v>
      </c>
      <c r="C134" s="52" t="s">
        <v>312</v>
      </c>
      <c r="D134" s="53">
        <f t="shared" ref="D134:E134" si="32">SUM(D135:D137)</f>
        <v>26660729</v>
      </c>
      <c r="E134" s="53">
        <f t="shared" si="32"/>
        <v>27686881.050000001</v>
      </c>
      <c r="F134" s="54">
        <f t="shared" si="31"/>
        <v>103.84892719925251</v>
      </c>
    </row>
    <row r="135" spans="1:6" ht="12.75" customHeight="1" x14ac:dyDescent="0.2">
      <c r="A135" s="55">
        <v>6711</v>
      </c>
      <c r="B135" s="87" t="s">
        <v>313</v>
      </c>
      <c r="C135" s="52" t="s">
        <v>314</v>
      </c>
      <c r="D135" s="244">
        <v>26660729</v>
      </c>
      <c r="E135" s="244">
        <f>27653644.79+33236.26</f>
        <v>27686881.050000001</v>
      </c>
      <c r="F135" s="54">
        <f t="shared" si="31"/>
        <v>103.84892719925251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10</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10</v>
      </c>
      <c r="E150" s="244"/>
      <c r="F150" s="54">
        <f t="shared" si="31"/>
        <v>0</v>
      </c>
    </row>
    <row r="151" spans="1:6" ht="12.75" customHeight="1" x14ac:dyDescent="0.2">
      <c r="A151" s="55">
        <v>3</v>
      </c>
      <c r="B151" s="87" t="s">
        <v>345</v>
      </c>
      <c r="C151" s="52" t="s">
        <v>53</v>
      </c>
      <c r="D151" s="53">
        <f t="shared" ref="D151:E151" si="35">D152+D163+D196+D215+D224+D252+D263</f>
        <v>38910519</v>
      </c>
      <c r="E151" s="53">
        <f t="shared" si="35"/>
        <v>42461980.130000003</v>
      </c>
      <c r="F151" s="54">
        <f t="shared" si="31"/>
        <v>109.12725201635065</v>
      </c>
    </row>
    <row r="152" spans="1:6" ht="12.75" customHeight="1" x14ac:dyDescent="0.2">
      <c r="A152" s="55">
        <v>31</v>
      </c>
      <c r="B152" s="87" t="s">
        <v>346</v>
      </c>
      <c r="C152" s="52" t="s">
        <v>347</v>
      </c>
      <c r="D152" s="53">
        <f t="shared" ref="D152:E152" si="36">D153+D158+D159</f>
        <v>28159207</v>
      </c>
      <c r="E152" s="53">
        <f t="shared" si="36"/>
        <v>30195822.730000004</v>
      </c>
      <c r="F152" s="54">
        <f t="shared" si="31"/>
        <v>107.23250384856364</v>
      </c>
    </row>
    <row r="153" spans="1:6" ht="12.75" customHeight="1" x14ac:dyDescent="0.2">
      <c r="A153" s="55">
        <v>311</v>
      </c>
      <c r="B153" s="87" t="s">
        <v>348</v>
      </c>
      <c r="C153" s="52" t="s">
        <v>349</v>
      </c>
      <c r="D153" s="53">
        <f t="shared" ref="D153:E153" si="37">SUM(D154:D157)</f>
        <v>23419595</v>
      </c>
      <c r="E153" s="53">
        <f t="shared" si="37"/>
        <v>24847515.530000001</v>
      </c>
      <c r="F153" s="54">
        <f t="shared" si="31"/>
        <v>106.09711880158474</v>
      </c>
    </row>
    <row r="154" spans="1:6" ht="12.75" customHeight="1" x14ac:dyDescent="0.2">
      <c r="A154" s="55">
        <v>3111</v>
      </c>
      <c r="B154" s="87" t="s">
        <v>350</v>
      </c>
      <c r="C154" s="52" t="s">
        <v>351</v>
      </c>
      <c r="D154" s="244">
        <v>23347776</v>
      </c>
      <c r="E154" s="244">
        <v>24774555.5</v>
      </c>
      <c r="F154" s="54">
        <f t="shared" si="31"/>
        <v>106.11098675950976</v>
      </c>
    </row>
    <row r="155" spans="1:6" ht="12.75" customHeight="1" x14ac:dyDescent="0.2">
      <c r="A155" s="55">
        <v>3112</v>
      </c>
      <c r="B155" s="87" t="s">
        <v>352</v>
      </c>
      <c r="C155" s="52" t="s">
        <v>353</v>
      </c>
      <c r="D155" s="244">
        <v>71819</v>
      </c>
      <c r="E155" s="244">
        <v>72960.03</v>
      </c>
      <c r="F155" s="54">
        <f t="shared" si="31"/>
        <v>101.58875784959412</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f>992294-71819</f>
        <v>920475</v>
      </c>
      <c r="E158" s="244">
        <v>1306468.17</v>
      </c>
      <c r="F158" s="54">
        <f t="shared" si="31"/>
        <v>141.93412857492055</v>
      </c>
    </row>
    <row r="159" spans="1:6" ht="12.75" customHeight="1" x14ac:dyDescent="0.2">
      <c r="A159" s="55">
        <v>313</v>
      </c>
      <c r="B159" s="87" t="s">
        <v>360</v>
      </c>
      <c r="C159" s="52" t="s">
        <v>361</v>
      </c>
      <c r="D159" s="53">
        <f t="shared" ref="D159:E159" si="38">SUM(D160:D162)</f>
        <v>3819137</v>
      </c>
      <c r="E159" s="53">
        <f t="shared" si="38"/>
        <v>4041839.03</v>
      </c>
      <c r="F159" s="54">
        <f t="shared" si="31"/>
        <v>105.83121343905704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3819137</v>
      </c>
      <c r="E161" s="244">
        <v>4041839.03</v>
      </c>
      <c r="F161" s="54">
        <f t="shared" si="31"/>
        <v>105.83121343905704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10376988</v>
      </c>
      <c r="E163" s="53">
        <f t="shared" si="39"/>
        <v>12094905.810000001</v>
      </c>
      <c r="F163" s="54">
        <f t="shared" si="31"/>
        <v>116.55507176070745</v>
      </c>
    </row>
    <row r="164" spans="1:6" ht="12.75" customHeight="1" x14ac:dyDescent="0.2">
      <c r="A164" s="55">
        <v>321</v>
      </c>
      <c r="B164" s="87" t="s">
        <v>369</v>
      </c>
      <c r="C164" s="52" t="s">
        <v>370</v>
      </c>
      <c r="D164" s="53">
        <f t="shared" ref="D164:E164" si="40">SUM(D165:D168)</f>
        <v>922052</v>
      </c>
      <c r="E164" s="53">
        <f t="shared" si="40"/>
        <v>1861605.2000000002</v>
      </c>
      <c r="F164" s="54">
        <f t="shared" si="31"/>
        <v>201.89807082463901</v>
      </c>
    </row>
    <row r="165" spans="1:6" ht="12.75" customHeight="1" x14ac:dyDescent="0.2">
      <c r="A165" s="55">
        <v>3211</v>
      </c>
      <c r="B165" s="87" t="s">
        <v>371</v>
      </c>
      <c r="C165" s="52" t="s">
        <v>372</v>
      </c>
      <c r="D165" s="244">
        <v>383697</v>
      </c>
      <c r="E165" s="244">
        <v>1252959.6200000001</v>
      </c>
      <c r="F165" s="54">
        <f t="shared" si="31"/>
        <v>326.54923546444201</v>
      </c>
    </row>
    <row r="166" spans="1:6" ht="12.75" customHeight="1" x14ac:dyDescent="0.2">
      <c r="A166" s="55">
        <v>3212</v>
      </c>
      <c r="B166" s="87" t="s">
        <v>373</v>
      </c>
      <c r="C166" s="52" t="s">
        <v>374</v>
      </c>
      <c r="D166" s="244">
        <v>372577</v>
      </c>
      <c r="E166" s="244">
        <v>393803.45</v>
      </c>
      <c r="F166" s="54">
        <f t="shared" si="31"/>
        <v>105.69719816306429</v>
      </c>
    </row>
    <row r="167" spans="1:6" ht="12.75" customHeight="1" x14ac:dyDescent="0.2">
      <c r="A167" s="55">
        <v>3213</v>
      </c>
      <c r="B167" s="87" t="s">
        <v>375</v>
      </c>
      <c r="C167" s="52" t="s">
        <v>376</v>
      </c>
      <c r="D167" s="244">
        <v>162789</v>
      </c>
      <c r="E167" s="244">
        <v>205596.76</v>
      </c>
      <c r="F167" s="54">
        <f t="shared" si="31"/>
        <v>126.29646966318364</v>
      </c>
    </row>
    <row r="168" spans="1:6" ht="12.75" customHeight="1" x14ac:dyDescent="0.2">
      <c r="A168" s="55">
        <v>3214</v>
      </c>
      <c r="B168" s="87" t="s">
        <v>377</v>
      </c>
      <c r="C168" s="52" t="s">
        <v>378</v>
      </c>
      <c r="D168" s="244">
        <v>2989</v>
      </c>
      <c r="E168" s="244">
        <v>9245.3700000000008</v>
      </c>
      <c r="F168" s="54">
        <f t="shared" si="31"/>
        <v>309.31314821010375</v>
      </c>
    </row>
    <row r="169" spans="1:6" ht="12.75" customHeight="1" x14ac:dyDescent="0.2">
      <c r="A169" s="55">
        <v>322</v>
      </c>
      <c r="B169" s="87" t="s">
        <v>379</v>
      </c>
      <c r="C169" s="52" t="s">
        <v>380</v>
      </c>
      <c r="D169" s="53">
        <f t="shared" ref="D169:E169" si="41">SUM(D170:D176)</f>
        <v>1905642</v>
      </c>
      <c r="E169" s="53">
        <f t="shared" si="41"/>
        <v>2363164.77</v>
      </c>
      <c r="F169" s="54">
        <f t="shared" si="31"/>
        <v>124.00885213487109</v>
      </c>
    </row>
    <row r="170" spans="1:6" ht="12.75" customHeight="1" x14ac:dyDescent="0.2">
      <c r="A170" s="55">
        <v>3221</v>
      </c>
      <c r="B170" s="87" t="s">
        <v>381</v>
      </c>
      <c r="C170" s="52" t="s">
        <v>382</v>
      </c>
      <c r="D170" s="244">
        <v>454233</v>
      </c>
      <c r="E170" s="244">
        <v>398487.27</v>
      </c>
      <c r="F170" s="54">
        <f t="shared" si="31"/>
        <v>87.72750328575863</v>
      </c>
    </row>
    <row r="171" spans="1:6" ht="12.75" customHeight="1" x14ac:dyDescent="0.2">
      <c r="A171" s="55">
        <v>3222</v>
      </c>
      <c r="B171" s="87" t="s">
        <v>383</v>
      </c>
      <c r="C171" s="52" t="s">
        <v>384</v>
      </c>
      <c r="D171" s="244">
        <v>16273</v>
      </c>
      <c r="E171" s="244">
        <v>141821.42000000001</v>
      </c>
      <c r="F171" s="54">
        <f t="shared" si="31"/>
        <v>871.51367295520197</v>
      </c>
    </row>
    <row r="172" spans="1:6" ht="12.75" customHeight="1" x14ac:dyDescent="0.2">
      <c r="A172" s="55">
        <v>3223</v>
      </c>
      <c r="B172" s="87" t="s">
        <v>385</v>
      </c>
      <c r="C172" s="52" t="s">
        <v>386</v>
      </c>
      <c r="D172" s="244">
        <v>1237820</v>
      </c>
      <c r="E172" s="244">
        <v>1489738.36</v>
      </c>
      <c r="F172" s="54">
        <f t="shared" si="31"/>
        <v>120.35177651031653</v>
      </c>
    </row>
    <row r="173" spans="1:6" ht="12.75" customHeight="1" x14ac:dyDescent="0.2">
      <c r="A173" s="55">
        <v>3224</v>
      </c>
      <c r="B173" s="87" t="s">
        <v>387</v>
      </c>
      <c r="C173" s="52" t="s">
        <v>388</v>
      </c>
      <c r="D173" s="244">
        <v>109645</v>
      </c>
      <c r="E173" s="244">
        <v>128496.67</v>
      </c>
      <c r="F173" s="54">
        <f t="shared" si="31"/>
        <v>117.19336951069359</v>
      </c>
    </row>
    <row r="174" spans="1:6" ht="12.75" customHeight="1" x14ac:dyDescent="0.2">
      <c r="A174" s="55">
        <v>3225</v>
      </c>
      <c r="B174" s="87" t="s">
        <v>389</v>
      </c>
      <c r="C174" s="52" t="s">
        <v>390</v>
      </c>
      <c r="D174" s="244">
        <v>87671</v>
      </c>
      <c r="E174" s="244">
        <v>89257.54</v>
      </c>
      <c r="F174" s="54">
        <f t="shared" si="31"/>
        <v>101.80965199438809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115363.51</v>
      </c>
      <c r="F176" s="54" t="str">
        <f t="shared" si="31"/>
        <v>-</v>
      </c>
    </row>
    <row r="177" spans="1:6" ht="12.75" customHeight="1" x14ac:dyDescent="0.2">
      <c r="A177" s="55">
        <v>323</v>
      </c>
      <c r="B177" s="87" t="s">
        <v>395</v>
      </c>
      <c r="C177" s="52" t="s">
        <v>396</v>
      </c>
      <c r="D177" s="53">
        <f t="shared" ref="D177:E177" si="42">SUM(D178:D186)</f>
        <v>6742811</v>
      </c>
      <c r="E177" s="53">
        <f t="shared" si="42"/>
        <v>6619353.7599999988</v>
      </c>
      <c r="F177" s="54">
        <f t="shared" si="31"/>
        <v>98.169053826364092</v>
      </c>
    </row>
    <row r="178" spans="1:6" ht="12.75" customHeight="1" x14ac:dyDescent="0.2">
      <c r="A178" s="55">
        <v>3231</v>
      </c>
      <c r="B178" s="87" t="s">
        <v>397</v>
      </c>
      <c r="C178" s="52" t="s">
        <v>398</v>
      </c>
      <c r="D178" s="244">
        <v>196271</v>
      </c>
      <c r="E178" s="244">
        <v>262766.8</v>
      </c>
      <c r="F178" s="54">
        <f t="shared" si="31"/>
        <v>133.87958485970927</v>
      </c>
    </row>
    <row r="179" spans="1:6" ht="12.75" customHeight="1" x14ac:dyDescent="0.2">
      <c r="A179" s="55">
        <v>3232</v>
      </c>
      <c r="B179" s="87" t="s">
        <v>399</v>
      </c>
      <c r="C179" s="52" t="s">
        <v>400</v>
      </c>
      <c r="D179" s="244">
        <v>366039</v>
      </c>
      <c r="E179" s="244">
        <v>477377.33</v>
      </c>
      <c r="F179" s="54">
        <f t="shared" si="31"/>
        <v>130.41706758023054</v>
      </c>
    </row>
    <row r="180" spans="1:6" ht="12.75" customHeight="1" x14ac:dyDescent="0.2">
      <c r="A180" s="55">
        <v>3233</v>
      </c>
      <c r="B180" s="87" t="s">
        <v>401</v>
      </c>
      <c r="C180" s="52" t="s">
        <v>402</v>
      </c>
      <c r="D180" s="244">
        <v>451348</v>
      </c>
      <c r="E180" s="244">
        <v>390923.84</v>
      </c>
      <c r="F180" s="54">
        <f t="shared" si="31"/>
        <v>86.612511853381434</v>
      </c>
    </row>
    <row r="181" spans="1:6" ht="12.75" customHeight="1" x14ac:dyDescent="0.2">
      <c r="A181" s="55">
        <v>3234</v>
      </c>
      <c r="B181" s="87" t="s">
        <v>403</v>
      </c>
      <c r="C181" s="52" t="s">
        <v>404</v>
      </c>
      <c r="D181" s="244">
        <v>348564</v>
      </c>
      <c r="E181" s="244">
        <v>276798.87</v>
      </c>
      <c r="F181" s="54">
        <f t="shared" si="31"/>
        <v>79.411204255172649</v>
      </c>
    </row>
    <row r="182" spans="1:6" ht="12.75" customHeight="1" x14ac:dyDescent="0.2">
      <c r="A182" s="55">
        <v>3235</v>
      </c>
      <c r="B182" s="87" t="s">
        <v>405</v>
      </c>
      <c r="C182" s="52" t="s">
        <v>406</v>
      </c>
      <c r="D182" s="244">
        <v>681137</v>
      </c>
      <c r="E182" s="244">
        <v>743887.26</v>
      </c>
      <c r="F182" s="54">
        <f t="shared" si="31"/>
        <v>109.21257544370661</v>
      </c>
    </row>
    <row r="183" spans="1:6" ht="12.75" customHeight="1" x14ac:dyDescent="0.2">
      <c r="A183" s="55">
        <v>3236</v>
      </c>
      <c r="B183" s="87" t="s">
        <v>407</v>
      </c>
      <c r="C183" s="52" t="s">
        <v>408</v>
      </c>
      <c r="D183" s="244">
        <v>13608</v>
      </c>
      <c r="E183" s="244">
        <v>59341.65</v>
      </c>
      <c r="F183" s="54">
        <f t="shared" si="31"/>
        <v>436.07914462081129</v>
      </c>
    </row>
    <row r="184" spans="1:6" ht="12.75" customHeight="1" x14ac:dyDescent="0.2">
      <c r="A184" s="55">
        <v>3237</v>
      </c>
      <c r="B184" s="87" t="s">
        <v>409</v>
      </c>
      <c r="C184" s="52" t="s">
        <v>410</v>
      </c>
      <c r="D184" s="244">
        <v>3525030</v>
      </c>
      <c r="E184" s="244">
        <f>3343150.4-16799.99</f>
        <v>3326350.4099999997</v>
      </c>
      <c r="F184" s="54">
        <f t="shared" si="31"/>
        <v>94.363747542574089</v>
      </c>
    </row>
    <row r="185" spans="1:6" ht="12.75" customHeight="1" x14ac:dyDescent="0.2">
      <c r="A185" s="55">
        <v>3238</v>
      </c>
      <c r="B185" s="87" t="s">
        <v>411</v>
      </c>
      <c r="C185" s="52" t="s">
        <v>412</v>
      </c>
      <c r="D185" s="244">
        <v>256193</v>
      </c>
      <c r="E185" s="244">
        <v>443422.51</v>
      </c>
      <c r="F185" s="54">
        <f t="shared" si="31"/>
        <v>173.08143079631373</v>
      </c>
    </row>
    <row r="186" spans="1:6" ht="12.75" customHeight="1" x14ac:dyDescent="0.2">
      <c r="A186" s="55">
        <v>3239</v>
      </c>
      <c r="B186" s="87" t="s">
        <v>413</v>
      </c>
      <c r="C186" s="52" t="s">
        <v>414</v>
      </c>
      <c r="D186" s="244">
        <v>904621</v>
      </c>
      <c r="E186" s="244">
        <f>664468.25-6699.98-17618.75-1664.43</f>
        <v>638485.09</v>
      </c>
      <c r="F186" s="54">
        <f t="shared" si="31"/>
        <v>70.580396652299697</v>
      </c>
    </row>
    <row r="187" spans="1:6" ht="12.75" customHeight="1" x14ac:dyDescent="0.2">
      <c r="A187" s="55">
        <v>324</v>
      </c>
      <c r="B187" s="87" t="s">
        <v>415</v>
      </c>
      <c r="C187" s="52" t="s">
        <v>416</v>
      </c>
      <c r="D187" s="244">
        <v>137971</v>
      </c>
      <c r="E187" s="244">
        <v>276397.99</v>
      </c>
      <c r="F187" s="54">
        <f t="shared" si="31"/>
        <v>200.3304969884976</v>
      </c>
    </row>
    <row r="188" spans="1:6" ht="12.75" customHeight="1" x14ac:dyDescent="0.2">
      <c r="A188" s="55">
        <v>329</v>
      </c>
      <c r="B188" s="87" t="s">
        <v>417</v>
      </c>
      <c r="C188" s="52" t="s">
        <v>418</v>
      </c>
      <c r="D188" s="53">
        <f t="shared" ref="D188:E188" si="43">SUM(D189:D195)</f>
        <v>668512</v>
      </c>
      <c r="E188" s="53">
        <f t="shared" si="43"/>
        <v>974384.09000000008</v>
      </c>
      <c r="F188" s="54">
        <f t="shared" si="31"/>
        <v>145.75416596859893</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454800</v>
      </c>
      <c r="E190" s="244">
        <v>484201.32</v>
      </c>
      <c r="F190" s="54">
        <f t="shared" si="31"/>
        <v>106.46467018469656</v>
      </c>
    </row>
    <row r="191" spans="1:6" ht="12.75" customHeight="1" x14ac:dyDescent="0.2">
      <c r="A191" s="55">
        <v>3293</v>
      </c>
      <c r="B191" s="87" t="s">
        <v>423</v>
      </c>
      <c r="C191" s="52" t="s">
        <v>424</v>
      </c>
      <c r="D191" s="244">
        <v>84327</v>
      </c>
      <c r="E191" s="244">
        <v>336775.98</v>
      </c>
      <c r="F191" s="54">
        <f t="shared" si="31"/>
        <v>399.36909886513212</v>
      </c>
    </row>
    <row r="192" spans="1:6" ht="12.75" customHeight="1" x14ac:dyDescent="0.2">
      <c r="A192" s="55">
        <v>3294</v>
      </c>
      <c r="B192" s="87" t="s">
        <v>425</v>
      </c>
      <c r="C192" s="52" t="s">
        <v>426</v>
      </c>
      <c r="D192" s="244">
        <v>44415</v>
      </c>
      <c r="E192" s="244">
        <v>23525.05</v>
      </c>
      <c r="F192" s="54">
        <f t="shared" si="31"/>
        <v>52.966452774963415</v>
      </c>
    </row>
    <row r="193" spans="1:6" ht="12.75" customHeight="1" x14ac:dyDescent="0.2">
      <c r="A193" s="55">
        <v>3295</v>
      </c>
      <c r="B193" s="87" t="s">
        <v>427</v>
      </c>
      <c r="C193" s="52" t="s">
        <v>428</v>
      </c>
      <c r="D193" s="244">
        <v>51013</v>
      </c>
      <c r="E193" s="244">
        <v>54094.62</v>
      </c>
      <c r="F193" s="54">
        <f t="shared" si="31"/>
        <v>106.04085233175857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33957</v>
      </c>
      <c r="E195" s="244">
        <v>75787.12</v>
      </c>
      <c r="F195" s="54">
        <f t="shared" si="31"/>
        <v>223.18555820596634</v>
      </c>
    </row>
    <row r="196" spans="1:6" ht="12.75" customHeight="1" x14ac:dyDescent="0.2">
      <c r="A196" s="55">
        <v>34</v>
      </c>
      <c r="B196" s="234" t="s">
        <v>433</v>
      </c>
      <c r="C196" s="52" t="s">
        <v>434</v>
      </c>
      <c r="D196" s="53">
        <f t="shared" ref="D196:E196" si="44">D197+D202+D210</f>
        <v>28541</v>
      </c>
      <c r="E196" s="53">
        <f t="shared" si="44"/>
        <v>39877.94</v>
      </c>
      <c r="F196" s="54">
        <f t="shared" si="31"/>
        <v>139.72159349707439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28541</v>
      </c>
      <c r="E210" s="53">
        <f t="shared" si="47"/>
        <v>39877.94</v>
      </c>
      <c r="F210" s="54">
        <f t="shared" si="31"/>
        <v>139.72159349707439</v>
      </c>
    </row>
    <row r="211" spans="1:6" ht="12.75" customHeight="1" x14ac:dyDescent="0.2">
      <c r="A211" s="55">
        <v>3431</v>
      </c>
      <c r="B211" s="234" t="s">
        <v>463</v>
      </c>
      <c r="C211" s="52" t="s">
        <v>464</v>
      </c>
      <c r="D211" s="244">
        <v>19575</v>
      </c>
      <c r="E211" s="244">
        <v>21017.27</v>
      </c>
      <c r="F211" s="54">
        <f t="shared" si="31"/>
        <v>107.36791826309069</v>
      </c>
    </row>
    <row r="212" spans="1:6" ht="12.75" customHeight="1" x14ac:dyDescent="0.2">
      <c r="A212" s="55">
        <v>3432</v>
      </c>
      <c r="B212" s="87" t="s">
        <v>465</v>
      </c>
      <c r="C212" s="52" t="s">
        <v>466</v>
      </c>
      <c r="D212" s="244">
        <v>4451</v>
      </c>
      <c r="E212" s="244">
        <v>2465.2800000000002</v>
      </c>
      <c r="F212" s="54">
        <f t="shared" si="31"/>
        <v>55.387104021568192</v>
      </c>
    </row>
    <row r="213" spans="1:6" ht="12.75" customHeight="1" x14ac:dyDescent="0.2">
      <c r="A213" s="55">
        <v>3433</v>
      </c>
      <c r="B213" s="87" t="s">
        <v>467</v>
      </c>
      <c r="C213" s="52" t="s">
        <v>468</v>
      </c>
      <c r="D213" s="244">
        <v>65</v>
      </c>
      <c r="E213" s="244">
        <v>6495.35</v>
      </c>
      <c r="F213" s="54">
        <f t="shared" si="31"/>
        <v>9992.8461538461543</v>
      </c>
    </row>
    <row r="214" spans="1:6" ht="12.75" customHeight="1" x14ac:dyDescent="0.2">
      <c r="A214" s="55">
        <v>3434</v>
      </c>
      <c r="B214" s="87" t="s">
        <v>469</v>
      </c>
      <c r="C214" s="52" t="s">
        <v>470</v>
      </c>
      <c r="D214" s="244">
        <v>4450</v>
      </c>
      <c r="E214" s="244">
        <v>9900.0400000000009</v>
      </c>
      <c r="F214" s="54">
        <f t="shared" si="31"/>
        <v>222.47280898876406</v>
      </c>
    </row>
    <row r="215" spans="1:6" ht="12.75" customHeight="1" x14ac:dyDescent="0.2">
      <c r="A215" s="55">
        <v>35</v>
      </c>
      <c r="B215" s="87" t="s">
        <v>471</v>
      </c>
      <c r="C215" s="52" t="s">
        <v>472</v>
      </c>
      <c r="D215" s="53">
        <f t="shared" ref="D215:E215" si="48">D216+D219+D223</f>
        <v>85420</v>
      </c>
      <c r="E215" s="53">
        <f t="shared" si="48"/>
        <v>25625.96</v>
      </c>
      <c r="F215" s="54">
        <f t="shared" si="31"/>
        <v>29.999953172559117</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v>85420</v>
      </c>
      <c r="E223" s="244">
        <v>25625.96</v>
      </c>
      <c r="F223" s="54">
        <f t="shared" si="31"/>
        <v>29.999953172559117</v>
      </c>
    </row>
    <row r="224" spans="1:6" ht="24" x14ac:dyDescent="0.2">
      <c r="A224" s="55">
        <v>36</v>
      </c>
      <c r="B224" s="87" t="s">
        <v>489</v>
      </c>
      <c r="C224" s="52" t="s">
        <v>490</v>
      </c>
      <c r="D224" s="53">
        <f t="shared" ref="D224:E224" si="51">D225+D228+D231+D236+D240+D244+D247</f>
        <v>241113</v>
      </c>
      <c r="E224" s="53">
        <f t="shared" si="51"/>
        <v>86247.8</v>
      </c>
      <c r="F224" s="54">
        <f t="shared" ref="F224:F235" si="52">IF(D224&lt;&gt;0,IF(E224/D224&gt;=100,"&gt;&gt;100",E224/D224*100),"-")</f>
        <v>35.770696727260663</v>
      </c>
    </row>
    <row r="225" spans="1:6" ht="12.75" customHeight="1" x14ac:dyDescent="0.2">
      <c r="A225" s="55">
        <v>361</v>
      </c>
      <c r="B225" s="87" t="s">
        <v>491</v>
      </c>
      <c r="C225" s="52" t="s">
        <v>492</v>
      </c>
      <c r="D225" s="53">
        <f t="shared" ref="D225:E225" si="53">SUM(D226:D227)</f>
        <v>241113</v>
      </c>
      <c r="E225" s="53">
        <f t="shared" si="53"/>
        <v>55388.22</v>
      </c>
      <c r="F225" s="54">
        <f t="shared" si="52"/>
        <v>22.971892846922398</v>
      </c>
    </row>
    <row r="226" spans="1:6" ht="12.75" customHeight="1" x14ac:dyDescent="0.2">
      <c r="A226" s="55">
        <v>3611</v>
      </c>
      <c r="B226" s="87" t="s">
        <v>493</v>
      </c>
      <c r="C226" s="52" t="s">
        <v>494</v>
      </c>
      <c r="D226" s="244">
        <v>241113</v>
      </c>
      <c r="E226" s="244">
        <v>55388.22</v>
      </c>
      <c r="F226" s="54">
        <f t="shared" si="52"/>
        <v>22.971892846922398</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29767.53</v>
      </c>
      <c r="F228" s="54" t="str">
        <f t="shared" si="52"/>
        <v>-</v>
      </c>
    </row>
    <row r="229" spans="1:6" ht="12.75" customHeight="1" x14ac:dyDescent="0.2">
      <c r="A229" s="55">
        <v>3621</v>
      </c>
      <c r="B229" s="87" t="s">
        <v>499</v>
      </c>
      <c r="C229" s="52" t="s">
        <v>500</v>
      </c>
      <c r="D229" s="244"/>
      <c r="E229" s="244">
        <v>29767.53</v>
      </c>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1092.05</v>
      </c>
      <c r="F247" s="54" t="str">
        <f t="shared" si="61"/>
        <v>-</v>
      </c>
    </row>
    <row r="248" spans="1:6" ht="12.75" customHeight="1" x14ac:dyDescent="0.2">
      <c r="A248" s="55" t="s">
        <v>537</v>
      </c>
      <c r="B248" s="87" t="s">
        <v>199</v>
      </c>
      <c r="C248" s="52" t="s">
        <v>537</v>
      </c>
      <c r="D248" s="244"/>
      <c r="E248" s="244">
        <v>1092.05</v>
      </c>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19250</v>
      </c>
      <c r="E252" s="53">
        <f t="shared" si="63"/>
        <v>19499.89</v>
      </c>
      <c r="F252" s="54">
        <f t="shared" ref="F252:F258" si="64">IF(D252&lt;&gt;0,IF(E252/D252&gt;=100,"&gt;&gt;100",E252/D252*100),"-")</f>
        <v>101.29812987012987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19250</v>
      </c>
      <c r="E259" s="53">
        <f t="shared" si="66"/>
        <v>19499.89</v>
      </c>
      <c r="F259" s="54">
        <f t="shared" ref="F259:F262" si="67">IF(D259&lt;&gt;0,IF(E259/D259&gt;=100,"&gt;&gt;100",E259/D259*100),"-")</f>
        <v>101.29812987012987</v>
      </c>
    </row>
    <row r="260" spans="1:6" ht="12.75" customHeight="1" x14ac:dyDescent="0.2">
      <c r="A260" s="55">
        <v>3721</v>
      </c>
      <c r="B260" s="87" t="s">
        <v>557</v>
      </c>
      <c r="C260" s="52" t="s">
        <v>558</v>
      </c>
      <c r="D260" s="244">
        <v>19250</v>
      </c>
      <c r="E260" s="244">
        <v>19499.89</v>
      </c>
      <c r="F260" s="54">
        <f t="shared" si="67"/>
        <v>101.29812987012987</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38910519</v>
      </c>
      <c r="E289" s="53">
        <f t="shared" si="79"/>
        <v>42461980.130000003</v>
      </c>
      <c r="F289" s="54">
        <f t="shared" si="76"/>
        <v>109.12725201635065</v>
      </c>
    </row>
    <row r="290" spans="1:6" ht="12.75" customHeight="1" x14ac:dyDescent="0.2">
      <c r="A290" s="55" t="s">
        <v>606</v>
      </c>
      <c r="B290" s="87" t="s">
        <v>617</v>
      </c>
      <c r="C290" s="52" t="s">
        <v>618</v>
      </c>
      <c r="D290" s="53">
        <f>IF(D6&gt;=D289,D6-D289,0)</f>
        <v>4178949</v>
      </c>
      <c r="E290" s="53">
        <f>IF(E6&gt;=E289,E6-E289,0)</f>
        <v>405452.00999999791</v>
      </c>
      <c r="F290" s="54">
        <f t="shared" si="76"/>
        <v>9.7022483404319591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7360524</v>
      </c>
      <c r="E292" s="244">
        <v>9781304.4900000002</v>
      </c>
      <c r="F292" s="54">
        <f t="shared" si="76"/>
        <v>132.88869773402004</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4394807</v>
      </c>
      <c r="E294" s="244">
        <v>4234228.5599999996</v>
      </c>
      <c r="F294" s="54">
        <f t="shared" si="76"/>
        <v>96.346177659223713</v>
      </c>
    </row>
    <row r="295" spans="1:6" ht="24" x14ac:dyDescent="0.2">
      <c r="A295" s="55">
        <v>9661</v>
      </c>
      <c r="B295" s="87" t="s">
        <v>627</v>
      </c>
      <c r="C295" s="52" t="s">
        <v>628</v>
      </c>
      <c r="D295" s="244">
        <v>176429</v>
      </c>
      <c r="E295" s="244">
        <v>393090.31</v>
      </c>
      <c r="F295" s="54">
        <f t="shared" si="76"/>
        <v>222.80368306797635</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16905</v>
      </c>
      <c r="E298" s="53">
        <f t="shared" si="80"/>
        <v>13719.87</v>
      </c>
      <c r="F298" s="54">
        <f t="shared" ref="F298:F418" si="81">IF(D298&lt;&gt;0,IF(E298/D298&gt;=100,"&gt;&gt;100",E298/D298*100),"-")</f>
        <v>81.158651286601597</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16905</v>
      </c>
      <c r="E311" s="53">
        <f t="shared" si="85"/>
        <v>13719.87</v>
      </c>
      <c r="F311" s="54">
        <f t="shared" si="81"/>
        <v>81.158651286601597</v>
      </c>
    </row>
    <row r="312" spans="1:6" ht="12.75" customHeight="1" x14ac:dyDescent="0.2">
      <c r="A312" s="55">
        <v>721</v>
      </c>
      <c r="B312" s="87" t="s">
        <v>660</v>
      </c>
      <c r="C312" s="52" t="s">
        <v>661</v>
      </c>
      <c r="D312" s="53">
        <f t="shared" ref="D312:E312" si="86">SUM(D313:D316)</f>
        <v>16905</v>
      </c>
      <c r="E312" s="53">
        <f t="shared" si="86"/>
        <v>13719.87</v>
      </c>
      <c r="F312" s="54">
        <f t="shared" si="81"/>
        <v>81.158651286601597</v>
      </c>
    </row>
    <row r="313" spans="1:6" ht="12.75" customHeight="1" x14ac:dyDescent="0.2">
      <c r="A313" s="55">
        <v>7211</v>
      </c>
      <c r="B313" s="87" t="s">
        <v>662</v>
      </c>
      <c r="C313" s="52" t="s">
        <v>663</v>
      </c>
      <c r="D313" s="244">
        <v>16905</v>
      </c>
      <c r="E313" s="244">
        <v>13719.87</v>
      </c>
      <c r="F313" s="54">
        <f t="shared" si="81"/>
        <v>81.158651286601597</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1338041</v>
      </c>
      <c r="E350" s="53">
        <f t="shared" si="95"/>
        <v>1116257.08</v>
      </c>
      <c r="F350" s="54">
        <f t="shared" si="81"/>
        <v>83.424729137597424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1338041</v>
      </c>
      <c r="E363" s="53">
        <f t="shared" si="99"/>
        <v>1116257.08</v>
      </c>
      <c r="F363" s="54">
        <f t="shared" si="81"/>
        <v>83.424729137597424</v>
      </c>
    </row>
    <row r="364" spans="1:6" ht="12.75" customHeight="1" x14ac:dyDescent="0.2">
      <c r="A364" s="55">
        <v>421</v>
      </c>
      <c r="B364" s="87" t="s">
        <v>756</v>
      </c>
      <c r="C364" s="52" t="s">
        <v>757</v>
      </c>
      <c r="D364" s="53">
        <f t="shared" ref="D364:E364" si="100">SUM(D365:D368)</f>
        <v>0</v>
      </c>
      <c r="E364" s="53">
        <f t="shared" si="100"/>
        <v>25000.07</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v>25000.07</v>
      </c>
      <c r="F368" s="54" t="str">
        <f t="shared" si="81"/>
        <v>-</v>
      </c>
    </row>
    <row r="369" spans="1:6" ht="12.75" customHeight="1" x14ac:dyDescent="0.2">
      <c r="A369" s="55">
        <v>422</v>
      </c>
      <c r="B369" s="87" t="s">
        <v>762</v>
      </c>
      <c r="C369" s="52" t="s">
        <v>763</v>
      </c>
      <c r="D369" s="53">
        <f t="shared" ref="D369:E369" si="101">SUM(D370:D377)</f>
        <v>1051677</v>
      </c>
      <c r="E369" s="53">
        <f t="shared" si="101"/>
        <v>1038992.8999999999</v>
      </c>
      <c r="F369" s="54">
        <f t="shared" si="81"/>
        <v>98.793916763416902</v>
      </c>
    </row>
    <row r="370" spans="1:6" ht="12.75" customHeight="1" x14ac:dyDescent="0.2">
      <c r="A370" s="55">
        <v>4221</v>
      </c>
      <c r="B370" s="87" t="s">
        <v>672</v>
      </c>
      <c r="C370" s="52" t="s">
        <v>764</v>
      </c>
      <c r="D370" s="244">
        <v>203430</v>
      </c>
      <c r="E370" s="244">
        <v>400307.25</v>
      </c>
      <c r="F370" s="54">
        <f t="shared" si="81"/>
        <v>196.77886742368383</v>
      </c>
    </row>
    <row r="371" spans="1:6" ht="12.75" customHeight="1" x14ac:dyDescent="0.2">
      <c r="A371" s="55">
        <v>4222</v>
      </c>
      <c r="B371" s="87" t="s">
        <v>765</v>
      </c>
      <c r="C371" s="52" t="s">
        <v>766</v>
      </c>
      <c r="D371" s="244">
        <v>36216</v>
      </c>
      <c r="E371" s="244">
        <v>63896.78</v>
      </c>
      <c r="F371" s="54">
        <f t="shared" si="81"/>
        <v>176.43246079081069</v>
      </c>
    </row>
    <row r="372" spans="1:6" ht="12.75" customHeight="1" x14ac:dyDescent="0.2">
      <c r="A372" s="55">
        <v>4223</v>
      </c>
      <c r="B372" s="87" t="s">
        <v>676</v>
      </c>
      <c r="C372" s="52" t="s">
        <v>767</v>
      </c>
      <c r="D372" s="244">
        <v>50168</v>
      </c>
      <c r="E372" s="244">
        <v>54357.06</v>
      </c>
      <c r="F372" s="54">
        <f t="shared" si="81"/>
        <v>108.35006378568011</v>
      </c>
    </row>
    <row r="373" spans="1:6" ht="12.75" customHeight="1" x14ac:dyDescent="0.2">
      <c r="A373" s="55">
        <v>4224</v>
      </c>
      <c r="B373" s="87" t="s">
        <v>678</v>
      </c>
      <c r="C373" s="52" t="s">
        <v>768</v>
      </c>
      <c r="D373" s="244">
        <v>87182</v>
      </c>
      <c r="E373" s="244">
        <v>9366.2900000000009</v>
      </c>
      <c r="F373" s="54">
        <f t="shared" si="81"/>
        <v>10.743375926223305</v>
      </c>
    </row>
    <row r="374" spans="1:6" ht="12.75" customHeight="1" x14ac:dyDescent="0.2">
      <c r="A374" s="55">
        <v>4225</v>
      </c>
      <c r="B374" s="87" t="s">
        <v>680</v>
      </c>
      <c r="C374" s="52" t="s">
        <v>769</v>
      </c>
      <c r="D374" s="244">
        <v>569054</v>
      </c>
      <c r="E374" s="244">
        <v>253199.81</v>
      </c>
      <c r="F374" s="54">
        <f t="shared" si="81"/>
        <v>44.494865162181448</v>
      </c>
    </row>
    <row r="375" spans="1:6" ht="12.75" customHeight="1" x14ac:dyDescent="0.2">
      <c r="A375" s="55">
        <v>4226</v>
      </c>
      <c r="B375" s="87" t="s">
        <v>682</v>
      </c>
      <c r="C375" s="52" t="s">
        <v>770</v>
      </c>
      <c r="D375" s="244">
        <v>34398</v>
      </c>
      <c r="E375" s="244">
        <v>252453.98</v>
      </c>
      <c r="F375" s="54">
        <f t="shared" si="81"/>
        <v>733.92051863480435</v>
      </c>
    </row>
    <row r="376" spans="1:6" ht="12.75" customHeight="1" x14ac:dyDescent="0.2">
      <c r="A376" s="55">
        <v>4227</v>
      </c>
      <c r="B376" s="234" t="s">
        <v>684</v>
      </c>
      <c r="C376" s="52" t="s">
        <v>771</v>
      </c>
      <c r="D376" s="244">
        <v>71229</v>
      </c>
      <c r="E376" s="244">
        <v>5411.73</v>
      </c>
      <c r="F376" s="54">
        <f t="shared" si="81"/>
        <v>7.5976498336351757</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275239</v>
      </c>
      <c r="E378" s="53">
        <f t="shared" si="102"/>
        <v>25000</v>
      </c>
      <c r="F378" s="54">
        <f t="shared" si="81"/>
        <v>9.0830151250367859</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v>275239</v>
      </c>
      <c r="E381" s="244">
        <v>25000</v>
      </c>
      <c r="F381" s="54">
        <f t="shared" si="81"/>
        <v>9.0830151250367859</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11125</v>
      </c>
      <c r="E383" s="53">
        <f t="shared" si="103"/>
        <v>27264.11</v>
      </c>
      <c r="F383" s="54">
        <f t="shared" si="81"/>
        <v>245.07065168539327</v>
      </c>
    </row>
    <row r="384" spans="1:6" ht="12.75" customHeight="1" x14ac:dyDescent="0.2">
      <c r="A384" s="55">
        <v>4241</v>
      </c>
      <c r="B384" s="87" t="s">
        <v>781</v>
      </c>
      <c r="C384" s="52" t="s">
        <v>782</v>
      </c>
      <c r="D384" s="244">
        <v>11125</v>
      </c>
      <c r="E384" s="244">
        <v>27264.11</v>
      </c>
      <c r="F384" s="54">
        <f t="shared" si="81"/>
        <v>245.07065168539327</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1321136</v>
      </c>
      <c r="E408" s="53">
        <f t="shared" si="111"/>
        <v>1102537.21</v>
      </c>
      <c r="F408" s="54">
        <f t="shared" si="81"/>
        <v>83.453725430235792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43106373</v>
      </c>
      <c r="E412" s="53">
        <f>E6+E298</f>
        <v>42881152.009999998</v>
      </c>
      <c r="F412" s="54">
        <f t="shared" si="81"/>
        <v>99.477522755161971</v>
      </c>
    </row>
    <row r="413" spans="1:6" ht="12.75" customHeight="1" x14ac:dyDescent="0.2">
      <c r="A413" s="55" t="s">
        <v>606</v>
      </c>
      <c r="B413" s="87" t="s">
        <v>829</v>
      </c>
      <c r="C413" s="52" t="s">
        <v>830</v>
      </c>
      <c r="D413" s="53">
        <f t="shared" ref="D413:E413" si="112">D289+D350</f>
        <v>40248560</v>
      </c>
      <c r="E413" s="53">
        <f t="shared" si="112"/>
        <v>43578237.210000001</v>
      </c>
      <c r="F413" s="54">
        <f t="shared" si="81"/>
        <v>108.27278593321104</v>
      </c>
    </row>
    <row r="414" spans="1:6" ht="12.75" customHeight="1" x14ac:dyDescent="0.2">
      <c r="A414" s="55" t="s">
        <v>606</v>
      </c>
      <c r="B414" s="87" t="s">
        <v>831</v>
      </c>
      <c r="C414" s="52" t="s">
        <v>832</v>
      </c>
      <c r="D414" s="53">
        <f t="shared" ref="D414:E414" si="113">IF(D412&gt;=D413,D412-D413,0)</f>
        <v>2857813</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697085.20000000298</v>
      </c>
      <c r="F415" s="54" t="str">
        <f t="shared" si="81"/>
        <v>-</v>
      </c>
    </row>
    <row r="416" spans="1:6" ht="12.75" customHeight="1" x14ac:dyDescent="0.2">
      <c r="A416" s="62" t="s">
        <v>835</v>
      </c>
      <c r="B416" s="234" t="s">
        <v>836</v>
      </c>
      <c r="C416" s="63" t="s">
        <v>837</v>
      </c>
      <c r="D416" s="53">
        <f t="shared" ref="D416:E416" si="115">IF(D292-D293+D409-D410&gt;=0,D292-D293+D409-D410,0)</f>
        <v>7360524</v>
      </c>
      <c r="E416" s="53">
        <f t="shared" si="115"/>
        <v>9781304.4900000002</v>
      </c>
      <c r="F416" s="54">
        <f t="shared" si="81"/>
        <v>132.88869773402004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4394807</v>
      </c>
      <c r="E418" s="64">
        <f t="shared" si="117"/>
        <v>4234228.5599999996</v>
      </c>
      <c r="F418" s="59">
        <f t="shared" si="81"/>
        <v>96.346177659223713</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43106373</v>
      </c>
      <c r="E639" s="53">
        <f t="shared" si="180"/>
        <v>42881152.009999998</v>
      </c>
      <c r="F639" s="54">
        <f t="shared" si="119"/>
        <v>99.477522755161971</v>
      </c>
    </row>
    <row r="640" spans="1:6" ht="12.75" customHeight="1" x14ac:dyDescent="0.2">
      <c r="A640" s="55" t="s">
        <v>606</v>
      </c>
      <c r="B640" s="87" t="s">
        <v>1275</v>
      </c>
      <c r="C640" s="52" t="s">
        <v>1276</v>
      </c>
      <c r="D640" s="53">
        <f t="shared" ref="D640:E640" si="181">D413+D528</f>
        <v>40248560</v>
      </c>
      <c r="E640" s="53">
        <f t="shared" si="181"/>
        <v>43578237.210000001</v>
      </c>
      <c r="F640" s="54">
        <f t="shared" si="119"/>
        <v>108.27278593321104</v>
      </c>
    </row>
    <row r="641" spans="1:6" ht="12.75" customHeight="1" x14ac:dyDescent="0.2">
      <c r="A641" s="55" t="s">
        <v>606</v>
      </c>
      <c r="B641" s="87" t="s">
        <v>1277</v>
      </c>
      <c r="C641" s="52" t="s">
        <v>1278</v>
      </c>
      <c r="D641" s="53">
        <f t="shared" ref="D641:E641" si="182">IF(D639&gt;=D640,D639-D640,0)</f>
        <v>2857813</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697085.20000000298</v>
      </c>
      <c r="F642" s="54" t="str">
        <f t="shared" si="119"/>
        <v>-</v>
      </c>
    </row>
    <row r="643" spans="1:6" ht="24" x14ac:dyDescent="0.2">
      <c r="A643" s="62" t="s">
        <v>1281</v>
      </c>
      <c r="B643" s="87" t="s">
        <v>1282</v>
      </c>
      <c r="C643" s="63" t="s">
        <v>1281</v>
      </c>
      <c r="D643" s="53">
        <f t="shared" ref="D643:E643" si="184">IF(D416-D417+D637-D638&gt;=0,D416-D417+D637-D638,0)</f>
        <v>7360524</v>
      </c>
      <c r="E643" s="53">
        <f t="shared" si="184"/>
        <v>9781304.4900000002</v>
      </c>
      <c r="F643" s="54">
        <f t="shared" si="119"/>
        <v>132.88869773402004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10218337</v>
      </c>
      <c r="E645" s="53">
        <f t="shared" si="186"/>
        <v>9084219.2899999972</v>
      </c>
      <c r="F645" s="54">
        <f t="shared" si="119"/>
        <v>88.901151821475423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246577</v>
      </c>
      <c r="E647" s="245">
        <v>246576.99</v>
      </c>
      <c r="F647" s="59">
        <f t="shared" si="119"/>
        <v>99.999995944471692</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7653935</v>
      </c>
      <c r="E649" s="244">
        <v>10143028.439999999</v>
      </c>
      <c r="F649" s="54">
        <f t="shared" ref="F649:F724" si="188">IF(D649&lt;&gt;0,IF(E649/D649&gt;=100,"&gt;&gt;100",E649/D649*100),"-")</f>
        <v>132.52044131548018</v>
      </c>
    </row>
    <row r="650" spans="1:6" ht="12.75" customHeight="1" x14ac:dyDescent="0.2">
      <c r="A650" s="55" t="s">
        <v>1294</v>
      </c>
      <c r="B650" s="87" t="s">
        <v>1295</v>
      </c>
      <c r="C650" s="52" t="s">
        <v>1294</v>
      </c>
      <c r="D650" s="244">
        <v>18909042</v>
      </c>
      <c r="E650" s="244">
        <v>17848370.789999999</v>
      </c>
      <c r="F650" s="54">
        <f t="shared" si="188"/>
        <v>94.390666592204937</v>
      </c>
    </row>
    <row r="651" spans="1:6" ht="12.75" customHeight="1" x14ac:dyDescent="0.2">
      <c r="A651" s="55" t="s">
        <v>1296</v>
      </c>
      <c r="B651" s="87" t="s">
        <v>1297</v>
      </c>
      <c r="C651" s="52" t="s">
        <v>1296</v>
      </c>
      <c r="D651" s="244">
        <f>16419949</f>
        <v>16419949</v>
      </c>
      <c r="E651" s="244">
        <v>18570225.719999999</v>
      </c>
      <c r="F651" s="54">
        <f t="shared" si="188"/>
        <v>113.09551399946491</v>
      </c>
    </row>
    <row r="652" spans="1:6" ht="24" x14ac:dyDescent="0.2">
      <c r="A652" s="55">
        <v>11</v>
      </c>
      <c r="B652" s="87" t="s">
        <v>1298</v>
      </c>
      <c r="C652" s="52" t="s">
        <v>1299</v>
      </c>
      <c r="D652" s="53">
        <f t="shared" ref="D652:E652" si="189">+D649+D650-D651</f>
        <v>10143028</v>
      </c>
      <c r="E652" s="53">
        <f t="shared" si="189"/>
        <v>9421173.5099999979</v>
      </c>
      <c r="F652" s="54">
        <f t="shared" si="188"/>
        <v>92.883244628724256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126</v>
      </c>
      <c r="E654" s="264">
        <v>126</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126</v>
      </c>
      <c r="E656" s="264">
        <v>126</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600000</v>
      </c>
      <c r="E676" s="244"/>
      <c r="F676" s="54">
        <f t="shared" si="188"/>
        <v>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11895335</v>
      </c>
      <c r="E710" s="244">
        <v>11654682.51</v>
      </c>
      <c r="F710" s="54">
        <f>IF(D710&lt;&gt;0,IF(E710/D710&gt;=100,"&gt;&gt;100",E710/D710*100),"-")</f>
        <v>97.976917085563372</v>
      </c>
    </row>
    <row r="711" spans="1:6" ht="12.75" customHeight="1" x14ac:dyDescent="0.2">
      <c r="A711" s="55">
        <v>65265</v>
      </c>
      <c r="B711" s="87" t="s">
        <v>1402</v>
      </c>
      <c r="C711" s="52" t="s">
        <v>1403</v>
      </c>
      <c r="D711" s="244"/>
      <c r="E711" s="244"/>
      <c r="F711" s="54" t="str">
        <f>IF(D711&lt;&gt;0,IF(E711/D711&gt;=100,"&gt;&gt;100",E711/D711*100),"-")</f>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30336</v>
      </c>
      <c r="E717" s="244">
        <v>30207.23</v>
      </c>
      <c r="F717" s="54">
        <f t="shared" si="188"/>
        <v>99.575520833333329</v>
      </c>
    </row>
    <row r="718" spans="1:6" ht="12.75" customHeight="1" x14ac:dyDescent="0.2">
      <c r="A718" s="55">
        <v>32121</v>
      </c>
      <c r="B718" s="87" t="s">
        <v>1413</v>
      </c>
      <c r="C718" s="52" t="s">
        <v>1414</v>
      </c>
      <c r="D718" s="244">
        <v>372577</v>
      </c>
      <c r="E718" s="244">
        <v>393803.45</v>
      </c>
      <c r="F718" s="54">
        <f t="shared" si="188"/>
        <v>105.69719816306429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115832</v>
      </c>
      <c r="E721" s="244">
        <v>79339.399999999994</v>
      </c>
      <c r="F721" s="54">
        <f t="shared" si="188"/>
        <v>68.495234477519162</v>
      </c>
    </row>
    <row r="722" spans="1:6" ht="12.75" customHeight="1" x14ac:dyDescent="0.2">
      <c r="A722" s="55" t="s">
        <v>1421</v>
      </c>
      <c r="B722" s="87" t="s">
        <v>1422</v>
      </c>
      <c r="C722" s="52" t="s">
        <v>1421</v>
      </c>
      <c r="D722" s="244">
        <v>1571086</v>
      </c>
      <c r="E722" s="244">
        <v>1750384.6399999999</v>
      </c>
      <c r="F722" s="54">
        <f t="shared" si="188"/>
        <v>111.41240135804149</v>
      </c>
    </row>
    <row r="723" spans="1:6" ht="12.75" customHeight="1" x14ac:dyDescent="0.2">
      <c r="A723" s="55" t="s">
        <v>1423</v>
      </c>
      <c r="B723" s="87" t="s">
        <v>1424</v>
      </c>
      <c r="C723" s="52" t="s">
        <v>1423</v>
      </c>
      <c r="D723" s="244">
        <v>529428</v>
      </c>
      <c r="E723" s="244">
        <v>594217.74</v>
      </c>
      <c r="F723" s="54">
        <f t="shared" si="188"/>
        <v>112.23768671094085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155856</v>
      </c>
      <c r="E726" s="244">
        <v>221105.7</v>
      </c>
      <c r="F726" s="54">
        <f t="shared" si="190"/>
        <v>141.86537573144443</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19250</v>
      </c>
      <c r="E819" s="244">
        <v>19499.89</v>
      </c>
      <c r="F819" s="54">
        <f t="shared" si="190"/>
        <v>101.29812987012987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5" workbookViewId="0">
      <selection activeCell="D76" sqref="D7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67798200</v>
      </c>
      <c r="E6" s="231">
        <f t="shared" si="0"/>
        <v>66249223.439999998</v>
      </c>
      <c r="F6" s="232">
        <f t="shared" ref="F6:F260" si="1">IF(D6&gt;0,IF(E6/D6&gt;=100,"&gt;&gt;100",E6/D6*100),"-")</f>
        <v>97.715313149906635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52391401</v>
      </c>
      <c r="E7" s="106">
        <f t="shared" si="2"/>
        <v>51900203.420000002</v>
      </c>
      <c r="F7" s="95">
        <f t="shared" si="1"/>
        <v>99.062446182723761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23291771</v>
      </c>
      <c r="E8" s="106">
        <f>E9+E10-E11</f>
        <v>23291771</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23291771</v>
      </c>
      <c r="E9" s="249">
        <v>23291771</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66099</v>
      </c>
      <c r="E10" s="249">
        <v>66098.81</v>
      </c>
      <c r="F10" s="95">
        <f t="shared" si="1"/>
        <v>99.999712552383542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66099</v>
      </c>
      <c r="E11" s="249">
        <v>66098.81</v>
      </c>
      <c r="F11" s="95">
        <f t="shared" si="1"/>
        <v>99.999712552383542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26291680</v>
      </c>
      <c r="E12" s="106">
        <f t="shared" si="3"/>
        <v>25991564.770000003</v>
      </c>
      <c r="F12" s="95">
        <f t="shared" si="1"/>
        <v>98.858516344334035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22829438</v>
      </c>
      <c r="E13" s="106">
        <f t="shared" si="4"/>
        <v>22302907.280000005</v>
      </c>
      <c r="F13" s="95">
        <f t="shared" si="1"/>
        <v>97.693632580880902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50733378</v>
      </c>
      <c r="E15" s="249">
        <v>50733378.390000001</v>
      </c>
      <c r="F15" s="95">
        <f t="shared" si="1"/>
        <v>100.00000076872469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750757</v>
      </c>
      <c r="E16" s="249">
        <v>750757.09</v>
      </c>
      <c r="F16" s="95">
        <f t="shared" si="1"/>
        <v>100.00001198790021</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748623</v>
      </c>
      <c r="E17" s="249">
        <v>919730.68</v>
      </c>
      <c r="F17" s="95">
        <f t="shared" si="1"/>
        <v>122.85632153968021</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29403320</v>
      </c>
      <c r="E18" s="249">
        <v>30100958.879999999</v>
      </c>
      <c r="F18" s="95">
        <f t="shared" si="1"/>
        <v>102.37265342825232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2203161</v>
      </c>
      <c r="E19" s="106">
        <f t="shared" si="5"/>
        <v>2580106.1400000006</v>
      </c>
      <c r="F19" s="95">
        <f t="shared" si="1"/>
        <v>117.10928706526671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5802486</v>
      </c>
      <c r="E20" s="249">
        <v>6407757.4800000004</v>
      </c>
      <c r="F20" s="95">
        <f t="shared" si="1"/>
        <v>110.43124412536282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536008</v>
      </c>
      <c r="E21" s="249">
        <v>599904.59</v>
      </c>
      <c r="F21" s="95">
        <f t="shared" si="1"/>
        <v>111.92082767421381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1134795</v>
      </c>
      <c r="E22" s="249">
        <v>1189152.1399999999</v>
      </c>
      <c r="F22" s="95">
        <f t="shared" si="1"/>
        <v>104.790040491895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3800198</v>
      </c>
      <c r="E23" s="249">
        <v>3809564.66</v>
      </c>
      <c r="F23" s="95">
        <f t="shared" si="1"/>
        <v>100.2464782098196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3679137</v>
      </c>
      <c r="E24" s="249">
        <v>3932336.76</v>
      </c>
      <c r="F24" s="95">
        <f t="shared" si="1"/>
        <v>106.88204217456429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3193082</v>
      </c>
      <c r="E25" s="249">
        <v>3445535.82</v>
      </c>
      <c r="F25" s="95">
        <f t="shared" si="1"/>
        <v>107.90627425164779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1007433</v>
      </c>
      <c r="E26" s="249">
        <v>1012844.82</v>
      </c>
      <c r="F26" s="95">
        <f t="shared" si="1"/>
        <v>100.53718907361582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16949978</v>
      </c>
      <c r="E28" s="249">
        <v>17816990.129999999</v>
      </c>
      <c r="F28" s="95">
        <f t="shared" si="1"/>
        <v>105.11512245030642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320687</v>
      </c>
      <c r="E29" s="106">
        <f t="shared" si="6"/>
        <v>261863.13000000003</v>
      </c>
      <c r="F29" s="95">
        <f t="shared" si="1"/>
        <v>81.656920922893676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400368</v>
      </c>
      <c r="E32" s="249">
        <v>425367.96</v>
      </c>
      <c r="F32" s="95">
        <f t="shared" si="1"/>
        <v>106.24424529432923</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79681</v>
      </c>
      <c r="E34" s="249">
        <v>163504.82999999999</v>
      </c>
      <c r="F34" s="95">
        <f t="shared" si="1"/>
        <v>205.19926958748007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931978</v>
      </c>
      <c r="E35" s="106">
        <f t="shared" si="7"/>
        <v>846688.22</v>
      </c>
      <c r="F35" s="95">
        <f t="shared" si="1"/>
        <v>90.848520029442753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912343</v>
      </c>
      <c r="E36" s="249">
        <v>827052.94</v>
      </c>
      <c r="F36" s="95">
        <f t="shared" si="1"/>
        <v>90.651535661478192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19635</v>
      </c>
      <c r="E37" s="249">
        <v>19635.28</v>
      </c>
      <c r="F37" s="95">
        <f t="shared" si="1"/>
        <v>100.00142602495544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6416</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494565</v>
      </c>
      <c r="E47" s="249">
        <f>494565.26</f>
        <v>494565.26</v>
      </c>
      <c r="F47" s="95">
        <f t="shared" si="1"/>
        <v>100.00005257145168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488149</v>
      </c>
      <c r="E50" s="249">
        <v>494565.26</v>
      </c>
      <c r="F50" s="95">
        <f t="shared" si="1"/>
        <v>101.31440605225043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1347432</v>
      </c>
      <c r="E54" s="249">
        <v>1436689.92</v>
      </c>
      <c r="F54" s="95">
        <f t="shared" si="1"/>
        <v>106.62429866590671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1347432</v>
      </c>
      <c r="E55" s="249">
        <v>1436689.92</v>
      </c>
      <c r="F55" s="95">
        <f t="shared" si="1"/>
        <v>106.62429866590671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1356834</v>
      </c>
      <c r="E56" s="106">
        <f t="shared" si="11"/>
        <v>1356834.3</v>
      </c>
      <c r="F56" s="95">
        <f t="shared" si="1"/>
        <v>100.00002211029499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36600</v>
      </c>
      <c r="E57" s="249">
        <v>36599.96</v>
      </c>
      <c r="F57" s="95">
        <f t="shared" si="1"/>
        <v>99.999890710382516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1103856</v>
      </c>
      <c r="E61" s="249">
        <f>1103856.31</f>
        <v>1103856.31</v>
      </c>
      <c r="F61" s="95">
        <f t="shared" si="1"/>
        <v>100.00002808337321</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216378</v>
      </c>
      <c r="E62" s="249">
        <v>216378.03</v>
      </c>
      <c r="F62" s="95">
        <f t="shared" si="1"/>
        <v>100.0000138646258</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1451116</v>
      </c>
      <c r="E63" s="106">
        <f t="shared" si="12"/>
        <v>1260033.3500000001</v>
      </c>
      <c r="F63" s="95">
        <f t="shared" si="1"/>
        <v>86.832021010036414</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1451116</v>
      </c>
      <c r="E65" s="249">
        <v>1260033.3500000001</v>
      </c>
      <c r="F65" s="95">
        <f t="shared" si="1"/>
        <v>86.832021010036414</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15406799</v>
      </c>
      <c r="E68" s="106">
        <f t="shared" si="13"/>
        <v>14349020.02</v>
      </c>
      <c r="F68" s="95">
        <f t="shared" si="1"/>
        <v>93.134336470541342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10143028</v>
      </c>
      <c r="E69" s="106">
        <f t="shared" si="14"/>
        <v>9421173.5099999998</v>
      </c>
      <c r="F69" s="95">
        <f t="shared" si="1"/>
        <v>92.883244628724285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10141550</v>
      </c>
      <c r="E70" s="106">
        <f t="shared" si="15"/>
        <v>9421173.5099999998</v>
      </c>
      <c r="F70" s="95">
        <f t="shared" si="1"/>
        <v>92.896781162642796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10141550</v>
      </c>
      <c r="E72" s="249">
        <v>9421173.5099999998</v>
      </c>
      <c r="F72" s="95">
        <f t="shared" si="1"/>
        <v>92.896781162642796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1478</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276755</v>
      </c>
      <c r="E78" s="106">
        <f>E79+SUM(E82:E84)-E85+E86</f>
        <v>230572.53</v>
      </c>
      <c r="F78" s="95">
        <f t="shared" si="1"/>
        <v>83.312868782858487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8197</v>
      </c>
      <c r="E82" s="249">
        <v>8196.89</v>
      </c>
      <c r="F82" s="95">
        <f t="shared" si="1"/>
        <v>99.998658045626442</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44567</v>
      </c>
      <c r="E83" s="249">
        <v>43567.87</v>
      </c>
      <c r="F83" s="95">
        <f t="shared" si="1"/>
        <v>97.758139430520345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223991</v>
      </c>
      <c r="E86" s="249">
        <v>178807.77</v>
      </c>
      <c r="F86" s="95">
        <f t="shared" si="1"/>
        <v>79.828104700635294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111140</v>
      </c>
      <c r="E134" s="106">
        <f t="shared" si="23"/>
        <v>20000</v>
      </c>
      <c r="F134" s="95">
        <f t="shared" si="1"/>
        <v>17.995321216483713</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20000</v>
      </c>
      <c r="E135" s="106">
        <f t="shared" si="24"/>
        <v>20000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20000</v>
      </c>
      <c r="E141" s="249">
        <v>20000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91140</v>
      </c>
      <c r="E142" s="106">
        <f t="shared" si="25"/>
        <v>0</v>
      </c>
      <c r="F142" s="95">
        <f t="shared" si="1"/>
        <v>0</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91140</v>
      </c>
      <c r="E143" s="249">
        <v>0</v>
      </c>
      <c r="F143" s="95">
        <f t="shared" si="1"/>
        <v>0</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4399854</v>
      </c>
      <c r="E146" s="106">
        <f t="shared" si="26"/>
        <v>4241751.62</v>
      </c>
      <c r="F146" s="95">
        <f t="shared" si="1"/>
        <v>96.406644856852068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601</v>
      </c>
      <c r="E147" s="249">
        <v>3113.02</v>
      </c>
      <c r="F147" s="95">
        <f t="shared" si="1"/>
        <v>517.97337770382694</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4128262</v>
      </c>
      <c r="E159" s="249">
        <v>3675550.62</v>
      </c>
      <c r="F159" s="95">
        <f t="shared" si="1"/>
        <v>89.033850564717071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681002</v>
      </c>
      <c r="E160" s="249">
        <v>910700.94</v>
      </c>
      <c r="F160" s="95">
        <f t="shared" si="1"/>
        <v>133.72955439191074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410011</v>
      </c>
      <c r="E163" s="249">
        <v>347612.96</v>
      </c>
      <c r="F163" s="95">
        <f t="shared" si="1"/>
        <v>84.781374158254295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229445</v>
      </c>
      <c r="E164" s="106">
        <f t="shared" si="28"/>
        <v>188945.37</v>
      </c>
      <c r="F164" s="95">
        <f t="shared" si="1"/>
        <v>82.348872278759615</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229445</v>
      </c>
      <c r="E165" s="249">
        <v>188945.37</v>
      </c>
      <c r="F165" s="95">
        <f t="shared" si="1"/>
        <v>82.348872278759615</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246577</v>
      </c>
      <c r="E170" s="106">
        <f t="shared" si="29"/>
        <v>246576.99</v>
      </c>
      <c r="F170" s="95">
        <f t="shared" si="1"/>
        <v>99.999995944471692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246577</v>
      </c>
      <c r="E171" s="249">
        <v>246576.99</v>
      </c>
      <c r="F171" s="95">
        <f t="shared" si="1"/>
        <v>99.999995944471692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67798200</v>
      </c>
      <c r="E175" s="106">
        <f t="shared" si="30"/>
        <v>66249223.440000005</v>
      </c>
      <c r="F175" s="95">
        <f t="shared" si="1"/>
        <v>97.715313149906649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1073834</v>
      </c>
      <c r="E176" s="106">
        <f t="shared" si="31"/>
        <v>1029774.34</v>
      </c>
      <c r="F176" s="95">
        <f t="shared" si="1"/>
        <v>95.89697662767243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1068418</v>
      </c>
      <c r="E177" s="106">
        <f t="shared" si="32"/>
        <v>852139.69</v>
      </c>
      <c r="F177" s="95">
        <f t="shared" si="1"/>
        <v>79.757144675585764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426314</v>
      </c>
      <c r="E179" s="249">
        <v>228922.6</v>
      </c>
      <c r="F179" s="95">
        <f t="shared" si="1"/>
        <v>53.698119226673299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246577</v>
      </c>
      <c r="E180" s="106">
        <f t="shared" si="33"/>
        <v>246576.99</v>
      </c>
      <c r="F180" s="95">
        <f t="shared" si="1"/>
        <v>99.999995944471692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246577</v>
      </c>
      <c r="E183" s="249">
        <v>246576.99</v>
      </c>
      <c r="F183" s="95">
        <f t="shared" si="1"/>
        <v>99.999995944471692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395527</v>
      </c>
      <c r="E188" s="249">
        <v>376640.1</v>
      </c>
      <c r="F188" s="95">
        <f t="shared" si="1"/>
        <v>95.22487718916787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5416</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177634.65</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177634.65</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66724366</v>
      </c>
      <c r="E237" s="106">
        <f t="shared" si="41"/>
        <v>65219449.100000001</v>
      </c>
      <c r="F237" s="95">
        <f t="shared" si="1"/>
        <v>97.744576696315107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51893772</v>
      </c>
      <c r="E238" s="106">
        <f t="shared" si="42"/>
        <v>51724051.109999999</v>
      </c>
      <c r="F238" s="95">
        <f t="shared" si="1"/>
        <v>99.672945551154001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51893772</v>
      </c>
      <c r="E239" s="106">
        <f t="shared" si="43"/>
        <v>51724051.109999999</v>
      </c>
      <c r="F239" s="95">
        <f t="shared" si="1"/>
        <v>99.672945551154001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49730855</v>
      </c>
      <c r="E240" s="249">
        <v>49730852.789999999</v>
      </c>
      <c r="F240" s="95">
        <f t="shared" si="1"/>
        <v>99.999995556078815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2162917</v>
      </c>
      <c r="E241" s="249">
        <v>1993198.32</v>
      </c>
      <c r="F241" s="95">
        <f t="shared" si="1"/>
        <v>92.15325044835285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10218337</v>
      </c>
      <c r="E245" s="106">
        <f t="shared" si="45"/>
        <v>9084219.290000001</v>
      </c>
      <c r="F245" s="95">
        <f t="shared" si="1"/>
        <v>88.901151821475466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10218337</v>
      </c>
      <c r="E246" s="106">
        <f t="shared" si="46"/>
        <v>9084219.290000001</v>
      </c>
      <c r="F246" s="95">
        <f t="shared" si="1"/>
        <v>88.901151821475466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10218337</v>
      </c>
      <c r="E247" s="249">
        <f>9781304.49-697085.2</f>
        <v>9084219.290000001</v>
      </c>
      <c r="F247" s="95">
        <f t="shared" si="1"/>
        <v>88.901151821475466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11995</v>
      </c>
      <c r="E254" s="249">
        <v>11995.23</v>
      </c>
      <c r="F254" s="95">
        <f t="shared" si="1"/>
        <v>100.00191746561067</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4394807</v>
      </c>
      <c r="E255" s="249">
        <v>4234228.5599999996</v>
      </c>
      <c r="F255" s="95">
        <f t="shared" si="1"/>
        <v>96.346177659223713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229445</v>
      </c>
      <c r="E256" s="249">
        <v>188945.37</v>
      </c>
      <c r="F256" s="95">
        <f t="shared" si="1"/>
        <v>82.348872278759615</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9432009</v>
      </c>
      <c r="E259" s="106">
        <f t="shared" si="49"/>
        <v>14398667.199999999</v>
      </c>
      <c r="F259" s="95">
        <f t="shared" si="1"/>
        <v>152.65747944048823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9432009</v>
      </c>
      <c r="E260" s="250">
        <v>14398667.199999999</v>
      </c>
      <c r="F260" s="99">
        <f t="shared" si="1"/>
        <v>152.65747944048823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1201363</v>
      </c>
      <c r="E264" s="249">
        <f>779320.76+387486.75+3113.02-0.73</f>
        <v>1169919.8</v>
      </c>
      <c r="F264" s="95">
        <f t="shared" si="50"/>
        <v>97.382706142939313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3608502</v>
      </c>
      <c r="E265" s="249">
        <f>2896236.48-6.59+59308.12+463906.77</f>
        <v>3419444.7800000003</v>
      </c>
      <c r="F265" s="95">
        <f t="shared" si="50"/>
        <v>94.760783837725469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229445</v>
      </c>
      <c r="E266" s="249">
        <v>188945.37</v>
      </c>
      <c r="F266" s="95">
        <f t="shared" si="50"/>
        <v>82.348872278759615</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30606</v>
      </c>
      <c r="E269" s="249">
        <v>55065.74</v>
      </c>
      <c r="F269" s="95">
        <f t="shared" si="50"/>
        <v>179.91812062994182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365493</v>
      </c>
      <c r="E287" s="249">
        <v>5000</v>
      </c>
      <c r="F287" s="95">
        <f t="shared" si="50"/>
        <v>1.3680152561061361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702925</v>
      </c>
      <c r="E288" s="249">
        <f>223922.6+246576.99+52519.23+324120.87</f>
        <v>847139.69</v>
      </c>
      <c r="F288" s="95">
        <f t="shared" si="50"/>
        <v>120.51636945620088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5416</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191675</v>
      </c>
      <c r="E295" s="249">
        <v>193911</v>
      </c>
      <c r="F295" s="95">
        <f t="shared" si="50"/>
        <v>101.16655797574019</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5000</v>
      </c>
      <c r="E297" s="249">
        <v>6467.84</v>
      </c>
      <c r="F297" s="95">
        <f t="shared" si="50"/>
        <v>129.35679999999999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193384</v>
      </c>
      <c r="E302" s="249">
        <v>123742.03</v>
      </c>
      <c r="F302" s="95">
        <f t="shared" si="50"/>
        <v>63.98772907789683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1" workbookViewId="0">
      <selection activeCell="E124" sqref="E1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40248560</v>
      </c>
      <c r="E114" s="83">
        <f t="shared" si="22"/>
        <v>43578237.210000001</v>
      </c>
      <c r="F114" s="65">
        <f t="shared" si="1"/>
        <v>108.27278593321104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40248560</v>
      </c>
      <c r="E122" s="83">
        <f t="shared" si="25"/>
        <v>43578237.210000001</v>
      </c>
      <c r="F122" s="65">
        <f t="shared" si="1"/>
        <v>108.27278593321104</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40248560</v>
      </c>
      <c r="E123" s="251">
        <v>43578237.210000001</v>
      </c>
      <c r="F123" s="65">
        <f t="shared" si="1"/>
        <v>108.27278593321104</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40248560</v>
      </c>
      <c r="E141" s="108">
        <f t="shared" si="28"/>
        <v>43578237.210000001</v>
      </c>
      <c r="F141" s="84">
        <f t="shared" si="1"/>
        <v>108.27278593321104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19" sqref="E1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202620.34</v>
      </c>
      <c r="E5" s="109">
        <f t="shared" si="0"/>
        <v>91140.02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202620.34</v>
      </c>
      <c r="E22" s="110">
        <f t="shared" si="3"/>
        <v>91140.02</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202620.34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202620.34</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91140.02</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v>91140.02</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1073834.44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42996368.5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f>43534.56</f>
        <v>43534.559999999998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41834544.699999996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30114251.789999999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10816307.33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5868.17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f>941651.97-43534.56</f>
        <v>898117.40999999992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1118289.24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43218063.250000007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113176.85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41981180.910000004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30114251.789999999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11013698.35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5868.17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f>960539.45-113176.85</f>
        <v>847362.6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1123705.49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852139.68999999017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17609.849999999999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17609.849999999999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17609.849999999999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17609.849999999999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834529.84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123742.03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f>211312.75+246576.99+52519.23+158255.19+35655.81+6467.84</f>
        <v>710787.80999999994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2006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 Mazalović</cp:lastModifiedBy>
  <cp:lastPrinted>2023-01-31T10:49:01Z</cp:lastPrinted>
  <dcterms:created xsi:type="dcterms:W3CDTF">2022-04-01T05:14:30Z</dcterms:created>
  <dcterms:modified xsi:type="dcterms:W3CDTF">2023-01-31T11:52:15Z</dcterms:modified>
</cp:coreProperties>
</file>